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-105" yWindow="-105" windowWidth="23250" windowHeight="12570" activeTab="3"/>
  </bookViews>
  <sheets>
    <sheet name="ORCAMENTO" sheetId="1" r:id="rId1"/>
    <sheet name="COMPOSICOES" sheetId="2" r:id="rId2"/>
    <sheet name="COMPOSICOES PROPRIAS" sheetId="3" r:id="rId3"/>
    <sheet name="CRONOGRAMA " sheetId="7" r:id="rId4"/>
    <sheet name="COMPOSIÇÃO DO BDI" sheetId="8" r:id="rId5"/>
    <sheet name="ENCARGOS SOCIAIS" sheetId="6" r:id="rId6"/>
  </sheets>
  <externalReferences>
    <externalReference r:id="rId7"/>
  </externalReferences>
  <definedNames>
    <definedName name="_xlnm.Print_Area" localSheetId="4">'COMPOSIÇÃO DO BDI'!$A$1:$G$45</definedName>
    <definedName name="_xlnm.Print_Area" localSheetId="1">COMPOSICOES!$A$1:$G$1014</definedName>
    <definedName name="_xlnm.Print_Area" localSheetId="2">'COMPOSICOES PROPRIAS'!$A$1:$G$78</definedName>
    <definedName name="_xlnm.Print_Area" localSheetId="3">'CRONOGRAMA '!$A$1:$H$60</definedName>
    <definedName name="_xlnm.Print_Area" localSheetId="0">ORCAMENTO!$A$1:$J$105</definedName>
    <definedName name="JR_PAGE_ANCHOR_0_1">ORCAMENTO!$A$10</definedName>
    <definedName name="JR_PAGE_ANCHOR_1_1">COMPOSICOES!#REF!</definedName>
    <definedName name="JR_PAGE_ANCHOR_2_1">'COMPOSICOES PROPRIAS'!$A$10</definedName>
    <definedName name="JR_PAGE_ANCHOR_3_1">#REF!</definedName>
    <definedName name="JR_PAGE_ANCHOR_4_1">#REF!</definedName>
    <definedName name="JR_PAGE_ANCHOR_5_1">'ENCARGOS SOCIAIS'!$A$1</definedName>
    <definedName name="_xlnm.Print_Titles" localSheetId="3">'CRONOGRAMA '!$1:$14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7" i="7" l="1"/>
  <c r="C45" i="7"/>
  <c r="C43" i="7"/>
  <c r="C41" i="7"/>
  <c r="C39" i="7"/>
  <c r="C37" i="7"/>
  <c r="C35" i="7"/>
  <c r="C33" i="7"/>
  <c r="C31" i="7"/>
  <c r="C29" i="7"/>
  <c r="C27" i="7"/>
  <c r="C25" i="7"/>
  <c r="C23" i="7"/>
  <c r="C21" i="7"/>
  <c r="C19" i="7"/>
  <c r="C17" i="7"/>
  <c r="C15" i="7"/>
  <c r="C49" i="7" s="1"/>
  <c r="J95" i="1"/>
  <c r="J94" i="1"/>
  <c r="J90" i="1"/>
  <c r="J91" i="1"/>
  <c r="J89" i="1"/>
  <c r="J87" i="1"/>
  <c r="J86" i="1"/>
  <c r="J80" i="1"/>
  <c r="J81" i="1"/>
  <c r="J82" i="1"/>
  <c r="J83" i="1"/>
  <c r="J84" i="1"/>
  <c r="J79" i="1"/>
  <c r="J75" i="1"/>
  <c r="J76" i="1"/>
  <c r="J77" i="1"/>
  <c r="J74" i="1"/>
  <c r="J72" i="1"/>
  <c r="J71" i="1"/>
  <c r="J67" i="1"/>
  <c r="J68" i="1"/>
  <c r="J69" i="1"/>
  <c r="J66" i="1"/>
  <c r="J64" i="1"/>
  <c r="J63" i="1"/>
  <c r="J56" i="1"/>
  <c r="J57" i="1"/>
  <c r="J58" i="1"/>
  <c r="J59" i="1"/>
  <c r="J60" i="1"/>
  <c r="J61" i="1"/>
  <c r="J55" i="1"/>
  <c r="J53" i="1"/>
  <c r="J43" i="1"/>
  <c r="J44" i="1"/>
  <c r="J45" i="1"/>
  <c r="J46" i="1"/>
  <c r="J47" i="1"/>
  <c r="J48" i="1"/>
  <c r="J49" i="1"/>
  <c r="J50" i="1"/>
  <c r="J51" i="1"/>
  <c r="J52" i="1"/>
  <c r="J42" i="1"/>
  <c r="J37" i="1"/>
  <c r="J38" i="1"/>
  <c r="J39" i="1"/>
  <c r="J36" i="1"/>
  <c r="J32" i="1"/>
  <c r="J33" i="1"/>
  <c r="J34" i="1"/>
  <c r="J31" i="1"/>
  <c r="J28" i="1"/>
  <c r="J29" i="1"/>
  <c r="J27" i="1"/>
  <c r="J25" i="1"/>
  <c r="J23" i="1"/>
  <c r="J21" i="1"/>
  <c r="J20" i="1"/>
  <c r="J18" i="1"/>
  <c r="J17" i="1"/>
  <c r="J15" i="1"/>
  <c r="J14" i="1"/>
  <c r="D27" i="8" l="1"/>
  <c r="D20" i="8"/>
  <c r="D29" i="8" s="1"/>
  <c r="G9" i="7"/>
  <c r="D17" i="7"/>
  <c r="H48" i="7"/>
  <c r="B47" i="7"/>
  <c r="H46" i="7"/>
  <c r="H44" i="7"/>
  <c r="G42" i="7"/>
  <c r="H40" i="7"/>
  <c r="H38" i="7"/>
  <c r="H36" i="7"/>
  <c r="H34" i="7"/>
  <c r="G32" i="7"/>
  <c r="G30" i="7"/>
  <c r="G28" i="7"/>
  <c r="G26" i="7"/>
  <c r="F26" i="7"/>
  <c r="E24" i="7"/>
  <c r="F22" i="7"/>
  <c r="E22" i="7"/>
  <c r="E20" i="7"/>
  <c r="E16" i="7"/>
  <c r="D9" i="7"/>
  <c r="A9" i="7"/>
  <c r="A8" i="7"/>
  <c r="H50" i="7" l="1"/>
  <c r="E18" i="7"/>
  <c r="F32" i="7"/>
  <c r="E48" i="7"/>
  <c r="F30" i="7"/>
  <c r="G48" i="7"/>
  <c r="G50" i="7" s="1"/>
  <c r="D21" i="7"/>
  <c r="F48" i="7"/>
  <c r="G8" i="3"/>
  <c r="G8" i="2"/>
  <c r="I8" i="1"/>
  <c r="E50" i="7" l="1"/>
  <c r="D41" i="7"/>
  <c r="H51" i="7"/>
  <c r="D25" i="7"/>
  <c r="D15" i="7"/>
  <c r="D31" i="7"/>
  <c r="D29" i="7"/>
  <c r="D47" i="7"/>
  <c r="D33" i="7"/>
  <c r="G51" i="7"/>
  <c r="D23" i="7"/>
  <c r="D45" i="7"/>
  <c r="D39" i="7"/>
  <c r="D27" i="7"/>
  <c r="F50" i="7"/>
  <c r="F51" i="7" s="1"/>
  <c r="E51" i="7"/>
  <c r="E53" i="7" s="1"/>
  <c r="E52" i="7"/>
  <c r="D43" i="7"/>
  <c r="D19" i="7"/>
  <c r="D35" i="7"/>
  <c r="D37" i="7"/>
  <c r="D49" i="7" l="1"/>
  <c r="F52" i="7"/>
  <c r="G52" i="7" s="1"/>
  <c r="H52" i="7" s="1"/>
  <c r="F53" i="7"/>
  <c r="G53" i="7" s="1"/>
  <c r="H53" i="7" s="1"/>
</calcChain>
</file>

<file path=xl/sharedStrings.xml><?xml version="1.0" encoding="utf-8"?>
<sst xmlns="http://schemas.openxmlformats.org/spreadsheetml/2006/main" count="3193" uniqueCount="892">
  <si>
    <t/>
  </si>
  <si>
    <r>
      <rPr>
        <b/>
        <sz val="8"/>
        <rFont val="Arial"/>
      </rPr>
      <t xml:space="preserve">
</t>
    </r>
  </si>
  <si>
    <r>
      <rPr>
        <b/>
        <sz val="8"/>
        <rFont val="Arial"/>
      </rPr>
      <t>COD</t>
    </r>
  </si>
  <si>
    <r>
      <rPr>
        <b/>
        <sz val="8"/>
        <rFont val="Arial"/>
      </rPr>
      <t>DESCRIÇÃO</t>
    </r>
  </si>
  <si>
    <r>
      <rPr>
        <b/>
        <sz val="8"/>
        <rFont val="Arial"/>
      </rPr>
      <t>TOTAL</t>
    </r>
  </si>
  <si>
    <r>
      <rPr>
        <b/>
        <sz val="7"/>
        <rFont val="Arial"/>
      </rPr>
      <t>HORA %</t>
    </r>
  </si>
  <si>
    <r>
      <rPr>
        <b/>
        <sz val="8"/>
        <rFont val="Arial"/>
      </rPr>
      <t>MES %</t>
    </r>
  </si>
  <si>
    <r>
      <rPr>
        <b/>
        <sz val="8"/>
        <rFont val="Arial"/>
      </rPr>
      <t>A</t>
    </r>
  </si>
  <si>
    <r>
      <rPr>
        <b/>
        <sz val="8"/>
        <rFont val="Arial"/>
      </rPr>
      <t>GRUPO A</t>
    </r>
  </si>
  <si>
    <r>
      <rPr>
        <sz val="8"/>
        <rFont val="Arial"/>
      </rPr>
      <t>A1</t>
    </r>
  </si>
  <si>
    <r>
      <rPr>
        <sz val="8"/>
        <rFont val="Arial"/>
      </rPr>
      <t>INSS</t>
    </r>
  </si>
  <si>
    <r>
      <rPr>
        <sz val="8"/>
        <rFont val="Arial"/>
      </rPr>
      <t>A2</t>
    </r>
  </si>
  <si>
    <r>
      <rPr>
        <sz val="8"/>
        <rFont val="Arial"/>
      </rPr>
      <t>SESI</t>
    </r>
  </si>
  <si>
    <r>
      <rPr>
        <sz val="8"/>
        <rFont val="Arial"/>
      </rPr>
      <t>A3</t>
    </r>
  </si>
  <si>
    <r>
      <rPr>
        <sz val="8"/>
        <rFont val="Arial"/>
      </rPr>
      <t>SENAI</t>
    </r>
  </si>
  <si>
    <r>
      <rPr>
        <sz val="8"/>
        <rFont val="Arial"/>
      </rPr>
      <t>A4</t>
    </r>
  </si>
  <si>
    <r>
      <rPr>
        <sz val="8"/>
        <rFont val="Arial"/>
      </rPr>
      <t>INCRA</t>
    </r>
  </si>
  <si>
    <r>
      <rPr>
        <sz val="8"/>
        <rFont val="Arial"/>
      </rPr>
      <t>A5</t>
    </r>
  </si>
  <si>
    <r>
      <rPr>
        <sz val="8"/>
        <rFont val="Arial"/>
      </rPr>
      <t>SEBRAE</t>
    </r>
  </si>
  <si>
    <r>
      <rPr>
        <sz val="8"/>
        <rFont val="Arial"/>
      </rPr>
      <t>A6</t>
    </r>
  </si>
  <si>
    <r>
      <rPr>
        <sz val="8"/>
        <rFont val="Arial"/>
      </rPr>
      <t>Salário Educação</t>
    </r>
  </si>
  <si>
    <r>
      <rPr>
        <sz val="8"/>
        <rFont val="Arial"/>
      </rPr>
      <t>A7</t>
    </r>
  </si>
  <si>
    <r>
      <rPr>
        <sz val="8"/>
        <rFont val="Arial"/>
      </rPr>
      <t xml:space="preserve">Seguro Contra Acidentes de Trabalho </t>
    </r>
  </si>
  <si>
    <r>
      <rPr>
        <sz val="8"/>
        <rFont val="Arial"/>
      </rPr>
      <t>A8</t>
    </r>
  </si>
  <si>
    <r>
      <rPr>
        <sz val="8"/>
        <rFont val="Arial"/>
      </rPr>
      <t>FGTS</t>
    </r>
  </si>
  <si>
    <r>
      <rPr>
        <sz val="8"/>
        <rFont val="Arial"/>
      </rPr>
      <t>A9</t>
    </r>
  </si>
  <si>
    <r>
      <rPr>
        <sz val="8"/>
        <rFont val="Arial"/>
      </rPr>
      <t>SECONCI</t>
    </r>
  </si>
  <si>
    <r>
      <rPr>
        <b/>
        <sz val="8"/>
        <rFont val="Arial"/>
      </rPr>
      <t>B</t>
    </r>
  </si>
  <si>
    <r>
      <rPr>
        <b/>
        <sz val="8"/>
        <rFont val="Arial"/>
      </rPr>
      <t>GRUPO B</t>
    </r>
  </si>
  <si>
    <r>
      <rPr>
        <sz val="8"/>
        <rFont val="Arial"/>
      </rPr>
      <t>B1</t>
    </r>
  </si>
  <si>
    <r>
      <rPr>
        <sz val="8"/>
        <rFont val="Arial"/>
      </rPr>
      <t>Repouso Semanal Remunerado</t>
    </r>
  </si>
  <si>
    <r>
      <rPr>
        <sz val="8"/>
        <rFont val="Arial"/>
      </rPr>
      <t>B2</t>
    </r>
  </si>
  <si>
    <r>
      <rPr>
        <sz val="8"/>
        <rFont val="Arial"/>
      </rPr>
      <t>Feriados</t>
    </r>
  </si>
  <si>
    <r>
      <rPr>
        <sz val="8"/>
        <rFont val="Arial"/>
      </rPr>
      <t>B3</t>
    </r>
  </si>
  <si>
    <r>
      <rPr>
        <sz val="8"/>
        <rFont val="Arial"/>
      </rPr>
      <t>Auxílio - Enfermidade</t>
    </r>
  </si>
  <si>
    <r>
      <rPr>
        <sz val="8"/>
        <rFont val="Arial"/>
      </rPr>
      <t>B4</t>
    </r>
  </si>
  <si>
    <r>
      <rPr>
        <sz val="8"/>
        <rFont val="Arial"/>
      </rPr>
      <t>13º Salário</t>
    </r>
  </si>
  <si>
    <r>
      <rPr>
        <sz val="8"/>
        <rFont val="Arial"/>
      </rPr>
      <t>B5</t>
    </r>
  </si>
  <si>
    <r>
      <rPr>
        <sz val="8"/>
        <rFont val="Arial"/>
      </rPr>
      <t>Licença PaternidadE</t>
    </r>
  </si>
  <si>
    <r>
      <rPr>
        <sz val="8"/>
        <rFont val="Arial"/>
      </rPr>
      <t>B6</t>
    </r>
  </si>
  <si>
    <r>
      <rPr>
        <sz val="8"/>
        <rFont val="Arial"/>
      </rPr>
      <t>Faltas Justificadas</t>
    </r>
  </si>
  <si>
    <r>
      <rPr>
        <sz val="8"/>
        <rFont val="Arial"/>
      </rPr>
      <t>B7</t>
    </r>
  </si>
  <si>
    <r>
      <rPr>
        <sz val="8"/>
        <rFont val="Arial"/>
      </rPr>
      <t>Dias de Chuvas</t>
    </r>
  </si>
  <si>
    <r>
      <rPr>
        <sz val="8"/>
        <rFont val="Arial"/>
      </rPr>
      <t>B8</t>
    </r>
  </si>
  <si>
    <r>
      <rPr>
        <sz val="8"/>
        <rFont val="Arial"/>
      </rPr>
      <t>Auxílio Acidente de Trabalho</t>
    </r>
  </si>
  <si>
    <r>
      <rPr>
        <sz val="8"/>
        <rFont val="Arial"/>
      </rPr>
      <t>B9</t>
    </r>
  </si>
  <si>
    <r>
      <rPr>
        <sz val="8"/>
        <rFont val="Arial"/>
      </rPr>
      <t>Férias Gozadas</t>
    </r>
  </si>
  <si>
    <r>
      <rPr>
        <sz val="8"/>
        <rFont val="Arial"/>
      </rPr>
      <t>B10</t>
    </r>
  </si>
  <si>
    <r>
      <rPr>
        <sz val="8"/>
        <rFont val="Arial"/>
      </rPr>
      <t>Salário Maternidade</t>
    </r>
  </si>
  <si>
    <r>
      <rPr>
        <b/>
        <sz val="8"/>
        <rFont val="Arial"/>
      </rPr>
      <t>C</t>
    </r>
  </si>
  <si>
    <r>
      <rPr>
        <b/>
        <sz val="8"/>
        <rFont val="Arial"/>
      </rPr>
      <t>GRUPO C</t>
    </r>
  </si>
  <si>
    <r>
      <rPr>
        <sz val="8"/>
        <rFont val="Arial"/>
      </rPr>
      <t>C1</t>
    </r>
  </si>
  <si>
    <r>
      <rPr>
        <sz val="8"/>
        <rFont val="Arial"/>
      </rPr>
      <t>Aviso Prévio Indenizado</t>
    </r>
  </si>
  <si>
    <r>
      <rPr>
        <sz val="8"/>
        <rFont val="Arial"/>
      </rPr>
      <t>C2</t>
    </r>
  </si>
  <si>
    <r>
      <rPr>
        <sz val="8"/>
        <rFont val="Arial"/>
      </rPr>
      <t>Aviso Prévio Trabalhado</t>
    </r>
  </si>
  <si>
    <r>
      <rPr>
        <sz val="8"/>
        <rFont val="Arial"/>
      </rPr>
      <t>C3</t>
    </r>
  </si>
  <si>
    <r>
      <rPr>
        <sz val="8"/>
        <rFont val="Arial"/>
      </rPr>
      <t>Férias Indenizadas</t>
    </r>
  </si>
  <si>
    <r>
      <rPr>
        <sz val="8"/>
        <rFont val="Arial"/>
      </rPr>
      <t>C4</t>
    </r>
  </si>
  <si>
    <r>
      <rPr>
        <sz val="8"/>
        <rFont val="Arial"/>
      </rPr>
      <t>Depósito Rescisão Sem Justa Causa</t>
    </r>
  </si>
  <si>
    <r>
      <rPr>
        <sz val="8"/>
        <rFont val="Arial"/>
      </rPr>
      <t>C5</t>
    </r>
  </si>
  <si>
    <r>
      <rPr>
        <sz val="8"/>
        <rFont val="Arial"/>
      </rPr>
      <t>Indenização Adicional</t>
    </r>
  </si>
  <si>
    <r>
      <rPr>
        <b/>
        <sz val="8"/>
        <rFont val="Arial"/>
      </rPr>
      <t>D</t>
    </r>
  </si>
  <si>
    <r>
      <rPr>
        <b/>
        <sz val="8"/>
        <rFont val="Arial"/>
      </rPr>
      <t>GRUPO D</t>
    </r>
  </si>
  <si>
    <r>
      <rPr>
        <sz val="8"/>
        <rFont val="Arial"/>
      </rPr>
      <t>D1</t>
    </r>
  </si>
  <si>
    <r>
      <rPr>
        <sz val="8"/>
        <rFont val="Arial"/>
      </rPr>
      <t xml:space="preserve">Reincidência de Grupo A sobre Grupo B </t>
    </r>
  </si>
  <si>
    <r>
      <rPr>
        <sz val="8"/>
        <rFont val="Arial"/>
      </rPr>
      <t>D2</t>
    </r>
  </si>
  <si>
    <r>
      <rPr>
        <sz val="8"/>
        <rFont val="Arial"/>
      </rPr>
      <t>Reincidência de Grupo A sobre Aviso Prévio Trabalhado e Reincidência do FGTS sobre Aviso Prévio Indenizado</t>
    </r>
  </si>
  <si>
    <r>
      <rPr>
        <b/>
        <sz val="10"/>
        <rFont val="Arial"/>
      </rPr>
      <t>Horista = 89,42%
Mensalista = 49,63%</t>
    </r>
  </si>
  <si>
    <r>
      <rPr>
        <b/>
        <sz val="10"/>
        <rFont val="Arial"/>
      </rPr>
      <t>A + B + C + D</t>
    </r>
  </si>
  <si>
    <r>
      <rPr>
        <b/>
        <sz val="11"/>
        <color indexed="8"/>
        <rFont val="Courier New"/>
        <family val="3"/>
      </rPr>
      <t xml:space="preserve">PROPRIETÁRIO: </t>
    </r>
    <r>
      <rPr>
        <sz val="10"/>
        <color indexed="8"/>
        <rFont val="Courier New"/>
        <family val="3"/>
      </rPr>
      <t>MUNICÍPIO DE ITAITUBA</t>
    </r>
  </si>
  <si>
    <t>DATA DA VISTORIA: xxx</t>
  </si>
  <si>
    <t xml:space="preserve">DATA DA EXPEDIÇÃO: 16/10/2019 </t>
  </si>
  <si>
    <r>
      <rPr>
        <b/>
        <sz val="11"/>
        <color indexed="8"/>
        <rFont val="Courier New"/>
        <family val="3"/>
      </rPr>
      <t>OBRA:</t>
    </r>
    <r>
      <rPr>
        <sz val="11"/>
        <color indexed="8"/>
        <rFont val="Courier New"/>
        <family val="3"/>
      </rPr>
      <t xml:space="preserve"> ESCOLA MUNICIPAL DE ENSINO FUNDAMENTAL JÚLIO CÉSAR.</t>
    </r>
  </si>
  <si>
    <t>VALOR DA OBRA:</t>
  </si>
  <si>
    <r>
      <rPr>
        <b/>
        <sz val="11"/>
        <color indexed="8"/>
        <rFont val="Courier New"/>
        <family val="3"/>
      </rPr>
      <t>LOCAL DA OBRA:</t>
    </r>
    <r>
      <rPr>
        <sz val="10"/>
        <color indexed="8"/>
        <rFont val="Courier New"/>
        <family val="3"/>
      </rPr>
      <t xml:space="preserve"> RODOVIA TRANSAMAZÔNICA KM 17 - COMUNIDADE BOA VISTA</t>
    </r>
  </si>
  <si>
    <r>
      <rPr>
        <b/>
        <sz val="8"/>
        <rFont val="Courier New"/>
        <family val="3"/>
      </rPr>
      <t>FONTE</t>
    </r>
  </si>
  <si>
    <r>
      <rPr>
        <b/>
        <sz val="8"/>
        <rFont val="Courier New"/>
        <family val="3"/>
      </rPr>
      <t>UNID</t>
    </r>
  </si>
  <si>
    <r>
      <rPr>
        <sz val="8"/>
        <rFont val="Courier New"/>
        <family val="3"/>
      </rPr>
      <t>SEDOP</t>
    </r>
  </si>
  <si>
    <r>
      <rPr>
        <sz val="8"/>
        <rFont val="Courier New"/>
        <family val="3"/>
      </rPr>
      <t>M2</t>
    </r>
  </si>
  <si>
    <r>
      <rPr>
        <sz val="8"/>
        <rFont val="Courier New"/>
        <family val="3"/>
      </rPr>
      <t>030010</t>
    </r>
  </si>
  <si>
    <r>
      <rPr>
        <sz val="8"/>
        <rFont val="Courier New"/>
        <family val="3"/>
      </rPr>
      <t>M3</t>
    </r>
  </si>
  <si>
    <r>
      <rPr>
        <sz val="8"/>
        <rFont val="Courier New"/>
        <family val="3"/>
      </rPr>
      <t>SINAPI</t>
    </r>
  </si>
  <si>
    <r>
      <rPr>
        <sz val="8"/>
        <rFont val="Courier New"/>
        <family val="3"/>
      </rPr>
      <t>M</t>
    </r>
  </si>
  <si>
    <r>
      <rPr>
        <sz val="8"/>
        <rFont val="Courier New"/>
        <family val="3"/>
      </rPr>
      <t>110143</t>
    </r>
  </si>
  <si>
    <r>
      <rPr>
        <sz val="8"/>
        <rFont val="Courier New"/>
        <family val="3"/>
      </rPr>
      <t>110763</t>
    </r>
  </si>
  <si>
    <r>
      <rPr>
        <sz val="8"/>
        <rFont val="Courier New"/>
        <family val="3"/>
      </rPr>
      <t>UN</t>
    </r>
  </si>
  <si>
    <r>
      <rPr>
        <sz val="8"/>
        <rFont val="Courier New"/>
        <family val="3"/>
      </rPr>
      <t>KG</t>
    </r>
  </si>
  <si>
    <r>
      <rPr>
        <sz val="8"/>
        <rFont val="Courier New"/>
        <family val="3"/>
      </rPr>
      <t>CJ</t>
    </r>
  </si>
  <si>
    <r>
      <rPr>
        <b/>
        <sz val="10"/>
        <rFont val="Courier New"/>
        <family val="3"/>
      </rPr>
      <t>ITEM</t>
    </r>
  </si>
  <si>
    <r>
      <rPr>
        <b/>
        <sz val="10"/>
        <rFont val="Courier New"/>
        <family val="3"/>
      </rPr>
      <t>CÓDIGO</t>
    </r>
  </si>
  <si>
    <r>
      <rPr>
        <b/>
        <sz val="10"/>
        <rFont val="Courier New"/>
        <family val="3"/>
      </rPr>
      <t>DESCRIÇÃO</t>
    </r>
  </si>
  <si>
    <r>
      <rPr>
        <b/>
        <sz val="10"/>
        <rFont val="Courier New"/>
        <family val="3"/>
      </rPr>
      <t>FONTE</t>
    </r>
  </si>
  <si>
    <r>
      <rPr>
        <b/>
        <sz val="10"/>
        <rFont val="Courier New"/>
        <family val="3"/>
      </rPr>
      <t>UNID</t>
    </r>
  </si>
  <si>
    <r>
      <rPr>
        <b/>
        <sz val="10"/>
        <rFont val="Courier New"/>
        <family val="3"/>
      </rPr>
      <t>QUANTIDADE</t>
    </r>
  </si>
  <si>
    <r>
      <rPr>
        <b/>
        <sz val="10"/>
        <rFont val="Courier New"/>
        <family val="3"/>
      </rPr>
      <t>PREÇO UNITÁRIO R$</t>
    </r>
  </si>
  <si>
    <r>
      <rPr>
        <b/>
        <sz val="10"/>
        <rFont val="Courier New"/>
        <family val="3"/>
      </rPr>
      <t>PREÇO
TOTAL R$</t>
    </r>
  </si>
  <si>
    <r>
      <rPr>
        <b/>
        <sz val="10"/>
        <rFont val="Courier New"/>
        <family val="3"/>
      </rPr>
      <t>SEM BDI</t>
    </r>
  </si>
  <si>
    <r>
      <rPr>
        <b/>
        <sz val="10"/>
        <rFont val="Courier New"/>
        <family val="3"/>
      </rPr>
      <t>BDI</t>
    </r>
  </si>
  <si>
    <r>
      <rPr>
        <b/>
        <sz val="10"/>
        <rFont val="Courier New"/>
        <family val="3"/>
      </rPr>
      <t>COM BDI</t>
    </r>
  </si>
  <si>
    <r>
      <rPr>
        <b/>
        <sz val="10"/>
        <rFont val="Courier New"/>
        <family val="3"/>
      </rPr>
      <t>1</t>
    </r>
  </si>
  <si>
    <r>
      <rPr>
        <b/>
        <sz val="10"/>
        <rFont val="Courier New"/>
        <family val="3"/>
      </rPr>
      <t>SERVIÇOS PRELIMINARES</t>
    </r>
  </si>
  <si>
    <r>
      <rPr>
        <sz val="10"/>
        <rFont val="Courier New"/>
        <family val="3"/>
      </rPr>
      <t>1.1</t>
    </r>
  </si>
  <si>
    <r>
      <rPr>
        <sz val="10"/>
        <rFont val="Courier New"/>
        <family val="3"/>
      </rPr>
      <t>011340</t>
    </r>
  </si>
  <si>
    <r>
      <rPr>
        <sz val="10"/>
        <rFont val="Courier New"/>
        <family val="3"/>
      </rPr>
      <t>Placa de obra em lona com plotagem de gráfica</t>
    </r>
  </si>
  <si>
    <r>
      <rPr>
        <sz val="10"/>
        <rFont val="Courier New"/>
        <family val="3"/>
      </rPr>
      <t>SEDOP</t>
    </r>
  </si>
  <si>
    <r>
      <rPr>
        <sz val="10"/>
        <rFont val="Courier New"/>
        <family val="3"/>
      </rPr>
      <t>M2</t>
    </r>
  </si>
  <si>
    <r>
      <rPr>
        <sz val="10"/>
        <rFont val="Courier New"/>
        <family val="3"/>
      </rPr>
      <t>1.2</t>
    </r>
  </si>
  <si>
    <r>
      <rPr>
        <sz val="10"/>
        <rFont val="Courier New"/>
        <family val="3"/>
      </rPr>
      <t>010009</t>
    </r>
  </si>
  <si>
    <r>
      <rPr>
        <sz val="10"/>
        <rFont val="Courier New"/>
        <family val="3"/>
      </rPr>
      <t>Locação da obra a trena</t>
    </r>
  </si>
  <si>
    <r>
      <rPr>
        <b/>
        <sz val="10"/>
        <rFont val="Courier New"/>
        <family val="3"/>
      </rPr>
      <t>2</t>
    </r>
  </si>
  <si>
    <r>
      <rPr>
        <b/>
        <sz val="10"/>
        <rFont val="Courier New"/>
        <family val="3"/>
      </rPr>
      <t>MOVIMENTO DE TERRA</t>
    </r>
  </si>
  <si>
    <r>
      <rPr>
        <sz val="10"/>
        <rFont val="Courier New"/>
        <family val="3"/>
      </rPr>
      <t>2.1</t>
    </r>
  </si>
  <si>
    <r>
      <rPr>
        <sz val="10"/>
        <rFont val="Courier New"/>
        <family val="3"/>
      </rPr>
      <t>030010</t>
    </r>
  </si>
  <si>
    <r>
      <rPr>
        <sz val="10"/>
        <rFont val="Courier New"/>
        <family val="3"/>
      </rPr>
      <t xml:space="preserve">ESCAVAÇÃO MANUAL ATÉ 1.50 m DE PROFUNDIDADE (BLOCOS E VIGAS)
</t>
    </r>
  </si>
  <si>
    <r>
      <rPr>
        <sz val="10"/>
        <rFont val="Courier New"/>
        <family val="3"/>
      </rPr>
      <t>M3</t>
    </r>
  </si>
  <si>
    <r>
      <rPr>
        <sz val="10"/>
        <rFont val="Courier New"/>
        <family val="3"/>
      </rPr>
      <t>2.2</t>
    </r>
  </si>
  <si>
    <r>
      <rPr>
        <sz val="10"/>
        <rFont val="Courier New"/>
        <family val="3"/>
      </rPr>
      <t>030011</t>
    </r>
  </si>
  <si>
    <r>
      <rPr>
        <sz val="10"/>
        <rFont val="Courier New"/>
        <family val="3"/>
      </rPr>
      <t>Aterro c/ material fora da obra, incl. apiloamento</t>
    </r>
  </si>
  <si>
    <r>
      <rPr>
        <b/>
        <sz val="10"/>
        <rFont val="Courier New"/>
        <family val="3"/>
      </rPr>
      <t>3</t>
    </r>
  </si>
  <si>
    <r>
      <rPr>
        <b/>
        <sz val="10"/>
        <rFont val="Courier New"/>
        <family val="3"/>
      </rPr>
      <t>FUNDAÇÃO</t>
    </r>
  </si>
  <si>
    <r>
      <rPr>
        <sz val="10"/>
        <rFont val="Courier New"/>
        <family val="3"/>
      </rPr>
      <t>3.1</t>
    </r>
  </si>
  <si>
    <r>
      <rPr>
        <sz val="10"/>
        <rFont val="Courier New"/>
        <family val="3"/>
      </rPr>
      <t>040283</t>
    </r>
  </si>
  <si>
    <r>
      <rPr>
        <sz val="10"/>
        <rFont val="Courier New"/>
        <family val="3"/>
      </rPr>
      <t>Bloco em concreto armado p/ fundaçao (incl. forma)</t>
    </r>
  </si>
  <si>
    <r>
      <rPr>
        <sz val="10"/>
        <rFont val="Courier New"/>
        <family val="3"/>
      </rPr>
      <t>3.2</t>
    </r>
  </si>
  <si>
    <r>
      <rPr>
        <sz val="10"/>
        <rFont val="Courier New"/>
        <family val="3"/>
      </rPr>
      <t>040284</t>
    </r>
  </si>
  <si>
    <r>
      <rPr>
        <sz val="10"/>
        <rFont val="Courier New"/>
        <family val="3"/>
      </rPr>
      <t>Baldrame em concreto armado c/ cinta de amarração</t>
    </r>
  </si>
  <si>
    <r>
      <rPr>
        <b/>
        <sz val="10"/>
        <rFont val="Courier New"/>
        <family val="3"/>
      </rPr>
      <t>4</t>
    </r>
  </si>
  <si>
    <r>
      <rPr>
        <b/>
        <sz val="10"/>
        <rFont val="Courier New"/>
        <family val="3"/>
      </rPr>
      <t>ESTRUTURA</t>
    </r>
  </si>
  <si>
    <r>
      <rPr>
        <sz val="10"/>
        <rFont val="Courier New"/>
        <family val="3"/>
      </rPr>
      <t>4.1</t>
    </r>
  </si>
  <si>
    <r>
      <rPr>
        <sz val="10"/>
        <rFont val="Courier New"/>
        <family val="3"/>
      </rPr>
      <t>050729</t>
    </r>
  </si>
  <si>
    <r>
      <rPr>
        <sz val="10"/>
        <rFont val="Courier New"/>
        <family val="3"/>
      </rPr>
      <t>Concreto armado fck=20MPA c/ forma mad. branca</t>
    </r>
  </si>
  <si>
    <r>
      <rPr>
        <b/>
        <sz val="10"/>
        <rFont val="Courier New"/>
        <family val="3"/>
      </rPr>
      <t>5</t>
    </r>
  </si>
  <si>
    <r>
      <rPr>
        <b/>
        <sz val="10"/>
        <rFont val="Courier New"/>
        <family val="3"/>
      </rPr>
      <t>IMPERMEABILIZAÇÃO</t>
    </r>
  </si>
  <si>
    <r>
      <rPr>
        <sz val="10"/>
        <rFont val="Courier New"/>
        <family val="3"/>
      </rPr>
      <t>5.1</t>
    </r>
  </si>
  <si>
    <r>
      <rPr>
        <sz val="10"/>
        <rFont val="Courier New"/>
        <family val="3"/>
      </rPr>
      <t>74106/001</t>
    </r>
  </si>
  <si>
    <r>
      <rPr>
        <sz val="10"/>
        <rFont val="Courier New"/>
        <family val="3"/>
      </rPr>
      <t xml:space="preserve">IMPERMEABILIZAÇÃO DE VIGA BALDRAME COM TINTA ASFÁLTICA, DUAS DEMÃOS.
</t>
    </r>
  </si>
  <si>
    <r>
      <rPr>
        <sz val="10"/>
        <rFont val="Courier New"/>
        <family val="3"/>
      </rPr>
      <t>SINAPI</t>
    </r>
  </si>
  <si>
    <r>
      <rPr>
        <b/>
        <sz val="10"/>
        <rFont val="Courier New"/>
        <family val="3"/>
      </rPr>
      <t>6</t>
    </r>
  </si>
  <si>
    <r>
      <rPr>
        <b/>
        <sz val="10"/>
        <rFont val="Courier New"/>
        <family val="3"/>
      </rPr>
      <t xml:space="preserve">PAREDES E PAINÉIS	</t>
    </r>
  </si>
  <si>
    <r>
      <rPr>
        <sz val="10"/>
        <rFont val="Courier New"/>
        <family val="3"/>
      </rPr>
      <t>6.1</t>
    </r>
  </si>
  <si>
    <r>
      <rPr>
        <sz val="10"/>
        <rFont val="Courier New"/>
        <family val="3"/>
      </rPr>
      <t>87478</t>
    </r>
  </si>
  <si>
    <r>
      <rPr>
        <sz val="10"/>
        <rFont val="Courier New"/>
        <family val="3"/>
      </rPr>
      <t>ALVENARIA DE VEDAÇÃO DE BLOCOS CERÂMICOS FURADOS NA VERTICAL DE 9X19X39CM (ESPESSURA 9CM) DE PAREDES COM ÁREA LÍQUIDA MAIOR OU IGUAL A 6M² SEM VÃOS E ARGAMASSA DE ASSENTAMENTO COM PREPARO MANUAL. AF_06/2014</t>
    </r>
  </si>
  <si>
    <r>
      <rPr>
        <sz val="10"/>
        <rFont val="Courier New"/>
        <family val="3"/>
      </rPr>
      <t>6.2</t>
    </r>
  </si>
  <si>
    <r>
      <rPr>
        <sz val="10"/>
        <rFont val="Courier New"/>
        <family val="3"/>
      </rPr>
      <t>93183</t>
    </r>
  </si>
  <si>
    <r>
      <rPr>
        <sz val="10"/>
        <rFont val="Courier New"/>
        <family val="3"/>
      </rPr>
      <t>VERGA PRÉ-MOLDADA PARA JANELAS COM MAIS DE 1,5 M DE VÃO. AF_03/2016</t>
    </r>
  </si>
  <si>
    <r>
      <rPr>
        <sz val="10"/>
        <rFont val="Courier New"/>
        <family val="3"/>
      </rPr>
      <t>M</t>
    </r>
  </si>
  <si>
    <r>
      <rPr>
        <sz val="10"/>
        <rFont val="Courier New"/>
        <family val="3"/>
      </rPr>
      <t>6.3</t>
    </r>
  </si>
  <si>
    <r>
      <rPr>
        <sz val="10"/>
        <rFont val="Courier New"/>
        <family val="3"/>
      </rPr>
      <t>93184</t>
    </r>
  </si>
  <si>
    <r>
      <rPr>
        <sz val="10"/>
        <rFont val="Courier New"/>
        <family val="3"/>
      </rPr>
      <t>VERGA PRÉ-MOLDADA PARA PORTAS COM ATÉ 1,5 M DE VÃO. AF_03/2016</t>
    </r>
  </si>
  <si>
    <r>
      <rPr>
        <b/>
        <sz val="10"/>
        <rFont val="Courier New"/>
        <family val="3"/>
      </rPr>
      <t>7</t>
    </r>
  </si>
  <si>
    <r>
      <rPr>
        <b/>
        <sz val="10"/>
        <rFont val="Courier New"/>
        <family val="3"/>
      </rPr>
      <t>REVESTIMENTO</t>
    </r>
  </si>
  <si>
    <r>
      <rPr>
        <sz val="10"/>
        <rFont val="Courier New"/>
        <family val="3"/>
      </rPr>
      <t>7.1</t>
    </r>
  </si>
  <si>
    <r>
      <rPr>
        <sz val="10"/>
        <rFont val="Courier New"/>
        <family val="3"/>
      </rPr>
      <t>110143</t>
    </r>
  </si>
  <si>
    <r>
      <rPr>
        <sz val="10"/>
        <rFont val="Courier New"/>
        <family val="3"/>
      </rPr>
      <t>CHAPISCO DE CIMENTO E AREIA NO TRAÇO 1:3</t>
    </r>
  </si>
  <si>
    <r>
      <rPr>
        <sz val="10"/>
        <rFont val="Courier New"/>
        <family val="3"/>
      </rPr>
      <t>7.2</t>
    </r>
  </si>
  <si>
    <r>
      <rPr>
        <sz val="10"/>
        <rFont val="Courier New"/>
        <family val="3"/>
      </rPr>
      <t>110763</t>
    </r>
  </si>
  <si>
    <r>
      <rPr>
        <sz val="10"/>
        <rFont val="Courier New"/>
        <family val="3"/>
      </rPr>
      <t>REBOCO COM ARGAMASSA 1:6:ADIT. PLAST.</t>
    </r>
  </si>
  <si>
    <r>
      <rPr>
        <sz val="10"/>
        <rFont val="Courier New"/>
        <family val="3"/>
      </rPr>
      <t>7.3</t>
    </r>
  </si>
  <si>
    <r>
      <rPr>
        <sz val="10"/>
        <rFont val="Courier New"/>
        <family val="3"/>
      </rPr>
      <t>110148</t>
    </r>
  </si>
  <si>
    <r>
      <rPr>
        <sz val="10"/>
        <rFont val="Courier New"/>
        <family val="3"/>
      </rPr>
      <t>AZULEJO  BRANCO ASSENTADO A PRUMO NO TRAÇO 1:5:1</t>
    </r>
  </si>
  <si>
    <r>
      <rPr>
        <sz val="10"/>
        <rFont val="Courier New"/>
        <family val="3"/>
      </rPr>
      <t>7.4</t>
    </r>
  </si>
  <si>
    <r>
      <rPr>
        <sz val="10"/>
        <rFont val="Courier New"/>
        <family val="3"/>
      </rPr>
      <t>110762</t>
    </r>
  </si>
  <si>
    <r>
      <rPr>
        <sz val="10"/>
        <rFont val="Courier New"/>
        <family val="3"/>
      </rPr>
      <t>EMBOÇO COM ARGAMASSA 1:6:ADIT. PLAST.</t>
    </r>
  </si>
  <si>
    <r>
      <rPr>
        <b/>
        <sz val="10"/>
        <rFont val="Courier New"/>
        <family val="3"/>
      </rPr>
      <t>8</t>
    </r>
  </si>
  <si>
    <r>
      <rPr>
        <b/>
        <sz val="10"/>
        <rFont val="Courier New"/>
        <family val="3"/>
      </rPr>
      <t>PISOS</t>
    </r>
  </si>
  <si>
    <r>
      <rPr>
        <sz val="10"/>
        <rFont val="Courier New"/>
        <family val="3"/>
      </rPr>
      <t>8.1</t>
    </r>
  </si>
  <si>
    <r>
      <rPr>
        <sz val="10"/>
        <rFont val="Courier New"/>
        <family val="3"/>
      </rPr>
      <t>130507</t>
    </r>
  </si>
  <si>
    <r>
      <rPr>
        <sz val="10"/>
        <rFont val="Courier New"/>
        <family val="3"/>
      </rPr>
      <t>CAMADA IMPERMEABILIZADORA E=10CM C/ SEIXO</t>
    </r>
  </si>
  <si>
    <r>
      <rPr>
        <sz val="10"/>
        <rFont val="Courier New"/>
        <family val="3"/>
      </rPr>
      <t>8.2</t>
    </r>
  </si>
  <si>
    <r>
      <rPr>
        <sz val="10"/>
        <rFont val="Courier New"/>
        <family val="3"/>
      </rPr>
      <t>130110</t>
    </r>
  </si>
  <si>
    <r>
      <rPr>
        <sz val="10"/>
        <rFont val="Courier New"/>
        <family val="3"/>
      </rPr>
      <t>CAMADA REGULARIZADORA</t>
    </r>
  </si>
  <si>
    <r>
      <rPr>
        <sz val="10"/>
        <rFont val="Courier New"/>
        <family val="3"/>
      </rPr>
      <t>8.3</t>
    </r>
  </si>
  <si>
    <r>
      <rPr>
        <sz val="10"/>
        <rFont val="Courier New"/>
        <family val="3"/>
      </rPr>
      <t>130119</t>
    </r>
  </si>
  <si>
    <r>
      <rPr>
        <sz val="10"/>
        <rFont val="Courier New"/>
        <family val="3"/>
      </rPr>
      <t>LAJOTA CERAMICA - PEI IV -  (PADRÃO MÉDIO), SENDO ANTIDERRAPANTE PARA OS BANHEIROS</t>
    </r>
  </si>
  <si>
    <r>
      <rPr>
        <sz val="10"/>
        <rFont val="Courier New"/>
        <family val="3"/>
      </rPr>
      <t>8.4</t>
    </r>
  </si>
  <si>
    <r>
      <rPr>
        <sz val="10"/>
        <rFont val="Courier New"/>
        <family val="3"/>
      </rPr>
      <t>130492</t>
    </r>
  </si>
  <si>
    <r>
      <rPr>
        <sz val="10"/>
        <rFont val="Courier New"/>
        <family val="3"/>
      </rPr>
      <t>CALÇADA(INCL. ALICERCE, BALDRME E CONCRETO C/ JUNTA SECA</t>
    </r>
  </si>
  <si>
    <r>
      <rPr>
        <b/>
        <sz val="10"/>
        <rFont val="Courier New"/>
        <family val="3"/>
      </rPr>
      <t>9</t>
    </r>
  </si>
  <si>
    <r>
      <rPr>
        <b/>
        <sz val="10"/>
        <rFont val="Courier New"/>
        <family val="3"/>
      </rPr>
      <t>INSTALAÇÕES</t>
    </r>
  </si>
  <si>
    <r>
      <rPr>
        <b/>
        <sz val="10"/>
        <rFont val="Courier New"/>
        <family val="3"/>
      </rPr>
      <t>9.1</t>
    </r>
  </si>
  <si>
    <r>
      <rPr>
        <b/>
        <sz val="10"/>
        <rFont val="Courier New"/>
        <family val="3"/>
      </rPr>
      <t>INSTALAÇÃO ELÉTRICA</t>
    </r>
  </si>
  <si>
    <r>
      <rPr>
        <sz val="10"/>
        <rFont val="Courier New"/>
        <family val="3"/>
      </rPr>
      <t>9.1.1</t>
    </r>
  </si>
  <si>
    <r>
      <rPr>
        <sz val="10"/>
        <rFont val="Courier New"/>
        <family val="3"/>
      </rPr>
      <t>93128</t>
    </r>
  </si>
  <si>
    <r>
      <rPr>
        <sz val="10"/>
        <rFont val="Courier New"/>
        <family val="3"/>
      </rPr>
      <t>PONTO ILUMINAÇÃO RESIDENCIAL INCLUINDO INTERRUPTOR SIMPLES, CAIXA ELÉTRICA, ELETRODUTO, CABO, RASGO, QUEBRA E CHUMBAMENTO. ( EXCLUINDO LUMINÁRIA E LAMPADA). AF 01/2016</t>
    </r>
  </si>
  <si>
    <r>
      <rPr>
        <sz val="10"/>
        <rFont val="Courier New"/>
        <family val="3"/>
      </rPr>
      <t>UN</t>
    </r>
  </si>
  <si>
    <r>
      <rPr>
        <sz val="10"/>
        <rFont val="Courier New"/>
        <family val="3"/>
      </rPr>
      <t>9.1.2</t>
    </r>
  </si>
  <si>
    <r>
      <rPr>
        <sz val="10"/>
        <rFont val="Courier New"/>
        <family val="3"/>
      </rPr>
      <t>93143</t>
    </r>
  </si>
  <si>
    <r>
      <rPr>
        <sz val="10"/>
        <rFont val="Courier New"/>
        <family val="3"/>
      </rPr>
      <t>PONTO DE TOMADA RESIDENCIAL INCLUINDO TOMADA 20A/250V, CAIXA ELÉTRICA, ELETRODUTO, CABO, RASGO, QUEBRA E CHUMBAMENTO. AF_01/2016.</t>
    </r>
  </si>
  <si>
    <r>
      <rPr>
        <sz val="10"/>
        <rFont val="Courier New"/>
        <family val="3"/>
      </rPr>
      <t>9.1.3</t>
    </r>
  </si>
  <si>
    <r>
      <rPr>
        <sz val="10"/>
        <rFont val="Courier New"/>
        <family val="3"/>
      </rPr>
      <t>74131/008</t>
    </r>
  </si>
  <si>
    <r>
      <rPr>
        <sz val="10"/>
        <rFont val="Courier New"/>
        <family val="3"/>
      </rPr>
      <t>QUADRO DE DISTRIBUIÇÃO DE ENERGIA DE EMBUTIR, EM CHAPA METÁLICA, PARA 50 DISJUNTORES TERMOMAGNETICOS MONOPOLARES, COM BARRAMENTO TRIFÁSICO E NEUTRO, FORNECIMENTO E INSTALAÇÃO.</t>
    </r>
  </si>
  <si>
    <r>
      <rPr>
        <sz val="10"/>
        <rFont val="Courier New"/>
        <family val="3"/>
      </rPr>
      <t>9.1.4</t>
    </r>
  </si>
  <si>
    <r>
      <rPr>
        <sz val="10"/>
        <rFont val="Courier New"/>
        <family val="3"/>
      </rPr>
      <t>171164</t>
    </r>
  </si>
  <si>
    <r>
      <rPr>
        <sz val="10"/>
        <rFont val="Courier New"/>
        <family val="3"/>
      </rPr>
      <t>HASTE DE AÇO COBREADA 5/8"x2,40m C/ CONECTOR</t>
    </r>
  </si>
  <si>
    <r>
      <rPr>
        <sz val="10"/>
        <rFont val="Courier New"/>
        <family val="3"/>
      </rPr>
      <t>9.1.5</t>
    </r>
  </si>
  <si>
    <r>
      <rPr>
        <sz val="10"/>
        <rFont val="Courier New"/>
        <family val="3"/>
      </rPr>
      <t>250732</t>
    </r>
  </si>
  <si>
    <r>
      <rPr>
        <sz val="10"/>
        <rFont val="Courier New"/>
        <family val="3"/>
      </rPr>
      <t>VENTILADOR DE TETO</t>
    </r>
  </si>
  <si>
    <r>
      <rPr>
        <sz val="10"/>
        <rFont val="Courier New"/>
        <family val="3"/>
      </rPr>
      <t>9.1.6</t>
    </r>
  </si>
  <si>
    <r>
      <rPr>
        <sz val="10"/>
        <rFont val="Courier New"/>
        <family val="3"/>
      </rPr>
      <t>170615</t>
    </r>
  </si>
  <si>
    <r>
      <rPr>
        <sz val="10"/>
        <rFont val="Courier New"/>
        <family val="3"/>
      </rPr>
      <t>QUADRO DE MEDIÇÃO TRIFÁSICO (C/ DISJUNTOR)</t>
    </r>
  </si>
  <si>
    <r>
      <rPr>
        <sz val="10"/>
        <rFont val="Courier New"/>
        <family val="3"/>
      </rPr>
      <t>9.1.7</t>
    </r>
  </si>
  <si>
    <r>
      <rPr>
        <sz val="10"/>
        <rFont val="Courier New"/>
        <family val="3"/>
      </rPr>
      <t>180680</t>
    </r>
  </si>
  <si>
    <r>
      <rPr>
        <sz val="10"/>
        <rFont val="Courier New"/>
        <family val="3"/>
      </rPr>
      <t>CAIXA DE PASSAGEM DE ALVENARIA 40x40x40cm C/ TAMPA DE CONCRETO</t>
    </r>
  </si>
  <si>
    <r>
      <rPr>
        <sz val="10"/>
        <rFont val="Courier New"/>
        <family val="3"/>
      </rPr>
      <t>9.1.8</t>
    </r>
  </si>
  <si>
    <r>
      <rPr>
        <sz val="10"/>
        <rFont val="Courier New"/>
        <family val="3"/>
      </rPr>
      <t>171092</t>
    </r>
  </si>
  <si>
    <r>
      <rPr>
        <sz val="10"/>
        <rFont val="Courier New"/>
        <family val="3"/>
      </rPr>
      <t>ELETRODUTO FºGº 3/4"</t>
    </r>
  </si>
  <si>
    <r>
      <rPr>
        <sz val="10"/>
        <rFont val="Courier New"/>
        <family val="3"/>
      </rPr>
      <t>9.1.9</t>
    </r>
  </si>
  <si>
    <r>
      <rPr>
        <sz val="10"/>
        <rFont val="Courier New"/>
        <family val="3"/>
      </rPr>
      <t>171017</t>
    </r>
  </si>
  <si>
    <r>
      <rPr>
        <sz val="10"/>
        <rFont val="Courier New"/>
        <family val="3"/>
      </rPr>
      <t>ELETRODUTO FºGº 1"</t>
    </r>
  </si>
  <si>
    <r>
      <rPr>
        <sz val="10"/>
        <rFont val="Courier New"/>
        <family val="3"/>
      </rPr>
      <t>9.1.10</t>
    </r>
  </si>
  <si>
    <r>
      <rPr>
        <sz val="10"/>
        <rFont val="Courier New"/>
        <family val="3"/>
      </rPr>
      <t>171175</t>
    </r>
  </si>
  <si>
    <r>
      <rPr>
        <sz val="10"/>
        <rFont val="Courier New"/>
        <family val="3"/>
      </rPr>
      <t>9.1.11</t>
    </r>
  </si>
  <si>
    <r>
      <rPr>
        <sz val="10"/>
        <rFont val="Courier New"/>
        <family val="3"/>
      </rPr>
      <t>COMP-450398</t>
    </r>
  </si>
  <si>
    <r>
      <rPr>
        <sz val="10"/>
        <rFont val="Courier New"/>
        <family val="3"/>
      </rPr>
      <t>LUMINÁRIA DE EMBUTIR, PAINEL LED 24W</t>
    </r>
  </si>
  <si>
    <r>
      <rPr>
        <sz val="10"/>
        <rFont val="Courier New"/>
        <family val="3"/>
      </rPr>
      <t>SEDOP-MERCADO LOCAL</t>
    </r>
  </si>
  <si>
    <r>
      <rPr>
        <sz val="10"/>
        <rFont val="Courier New"/>
        <family val="3"/>
      </rPr>
      <t>9.1.12</t>
    </r>
  </si>
  <si>
    <r>
      <rPr>
        <sz val="10"/>
        <rFont val="Courier New"/>
        <family val="3"/>
      </rPr>
      <t>COMP-262205</t>
    </r>
  </si>
  <si>
    <r>
      <rPr>
        <sz val="10"/>
        <rFont val="Courier New"/>
        <family val="3"/>
      </rPr>
      <t xml:space="preserve">LUMINÁRIA DE EMBUTIR, PAINEL LED 18W </t>
    </r>
  </si>
  <si>
    <r>
      <rPr>
        <sz val="10"/>
        <rFont val="Courier New"/>
        <family val="3"/>
      </rPr>
      <t>PESQUISA SEDOP-PROPRIA.</t>
    </r>
  </si>
  <si>
    <r>
      <rPr>
        <b/>
        <sz val="10"/>
        <rFont val="Courier New"/>
        <family val="3"/>
      </rPr>
      <t>9.2</t>
    </r>
  </si>
  <si>
    <r>
      <rPr>
        <b/>
        <sz val="10"/>
        <rFont val="Courier New"/>
        <family val="3"/>
      </rPr>
      <t>INSTALAÇÃO HIDROSSANITÁRIA</t>
    </r>
  </si>
  <si>
    <r>
      <rPr>
        <sz val="10"/>
        <rFont val="Courier New"/>
        <family val="3"/>
      </rPr>
      <t>9.2.1</t>
    </r>
  </si>
  <si>
    <r>
      <rPr>
        <sz val="10"/>
        <rFont val="Courier New"/>
        <family val="3"/>
      </rPr>
      <t>180214</t>
    </r>
  </si>
  <si>
    <r>
      <rPr>
        <sz val="10"/>
        <rFont val="Courier New"/>
        <family val="3"/>
      </rPr>
      <t>PONTOS DE ESGOTO (INCL. TUBOS, CONEXÕES, CAIXA E RALOS)</t>
    </r>
  </si>
  <si>
    <r>
      <rPr>
        <sz val="10"/>
        <rFont val="Courier New"/>
        <family val="3"/>
      </rPr>
      <t>Pt</t>
    </r>
  </si>
  <si>
    <r>
      <rPr>
        <sz val="10"/>
        <rFont val="Courier New"/>
        <family val="3"/>
      </rPr>
      <t>9.2.2</t>
    </r>
  </si>
  <si>
    <r>
      <rPr>
        <sz val="10"/>
        <rFont val="Courier New"/>
        <family val="3"/>
      </rPr>
      <t>180299</t>
    </r>
  </si>
  <si>
    <r>
      <rPr>
        <sz val="10"/>
        <rFont val="Courier New"/>
        <family val="3"/>
      </rPr>
      <t>PONTOS DE ÁGUA FRIA (INCL. TUBOS E CONEXÕES)</t>
    </r>
  </si>
  <si>
    <r>
      <rPr>
        <sz val="10"/>
        <rFont val="Courier New"/>
        <family val="3"/>
      </rPr>
      <t>9.2.3</t>
    </r>
  </si>
  <si>
    <r>
      <rPr>
        <sz val="10"/>
        <rFont val="Courier New"/>
        <family val="3"/>
      </rPr>
      <t>98068</t>
    </r>
  </si>
  <si>
    <r>
      <rPr>
        <sz val="10"/>
        <rFont val="Courier New"/>
        <family val="3"/>
      </rPr>
      <t>FOSSA SÉPTICA EM ALVENARIA DE TIJOLO CERÂMICO MACIÇO, DIMENSÕES EXTERNAS DE 1,90X1,10X1,40 M, VOLUME DE 1.500 LITROS, REVESTIDO INTERNAMENTECOM MASSA ÚNICA E IMPERMEABILIZANTE E COM TAMPA DE CONCRETO ARMADO COM ESPESSURA DE 8 CM.</t>
    </r>
  </si>
  <si>
    <r>
      <rPr>
        <sz val="10"/>
        <rFont val="Courier New"/>
        <family val="3"/>
      </rPr>
      <t>9.2.4</t>
    </r>
  </si>
  <si>
    <r>
      <rPr>
        <sz val="10"/>
        <rFont val="Courier New"/>
        <family val="3"/>
      </rPr>
      <t>SEDOP       180544</t>
    </r>
  </si>
  <si>
    <r>
      <rPr>
        <sz val="10"/>
        <rFont val="Courier New"/>
        <family val="3"/>
      </rPr>
      <t>SUMIDOURO EM ALVENARIA C/TOPO EM CONCRETO - CAP = 30 PESSOAS.</t>
    </r>
  </si>
  <si>
    <r>
      <rPr>
        <sz val="10"/>
        <rFont val="Courier New"/>
        <family val="3"/>
      </rPr>
      <t>PRÓPRIA</t>
    </r>
  </si>
  <si>
    <r>
      <rPr>
        <sz val="10"/>
        <rFont val="Courier New"/>
        <family val="3"/>
      </rPr>
      <t>UND</t>
    </r>
  </si>
  <si>
    <r>
      <rPr>
        <sz val="10"/>
        <rFont val="Courier New"/>
        <family val="3"/>
      </rPr>
      <t>9.2.5</t>
    </r>
  </si>
  <si>
    <r>
      <rPr>
        <sz val="10"/>
        <rFont val="Courier New"/>
        <family val="3"/>
      </rPr>
      <t>98102</t>
    </r>
  </si>
  <si>
    <r>
      <rPr>
        <sz val="10"/>
        <rFont val="Courier New"/>
        <family val="3"/>
      </rPr>
      <t>CAIXA DE GORDURA SIMPLES, CIRCULAR, EM CONCRETO PRÉ-MOLDADO, DIÂMETRO INTERNO = 0,4 M, ALTURA INTERNA = 0,4 M. AF_05/2018</t>
    </r>
  </si>
  <si>
    <r>
      <rPr>
        <sz val="10"/>
        <rFont val="Courier New"/>
        <family val="3"/>
      </rPr>
      <t>9.2.6</t>
    </r>
  </si>
  <si>
    <r>
      <rPr>
        <sz val="10"/>
        <rFont val="Courier New"/>
        <family val="3"/>
      </rPr>
      <t>SINAPI     74166/001</t>
    </r>
  </si>
  <si>
    <r>
      <rPr>
        <sz val="10"/>
        <rFont val="Courier New"/>
        <family val="3"/>
      </rPr>
      <t>CAIXA DE INSPEÇÃO EM CONCRETO PRÉ-MOLDADO DN 60CM COM TAMPA H= 60CM - FORNECIMENTO E INSTALACAO</t>
    </r>
  </si>
  <si>
    <r>
      <rPr>
        <sz val="10"/>
        <rFont val="Courier New"/>
        <family val="3"/>
      </rPr>
      <t>9.2.7</t>
    </r>
  </si>
  <si>
    <r>
      <rPr>
        <sz val="10"/>
        <rFont val="Courier New"/>
        <family val="3"/>
      </rPr>
      <t>180836</t>
    </r>
  </si>
  <si>
    <r>
      <rPr>
        <sz val="10"/>
        <rFont val="Courier New"/>
        <family val="3"/>
      </rPr>
      <t>RESERVATÓRIO EM FIBRA DE VIDRO 2.000 L</t>
    </r>
  </si>
  <si>
    <r>
      <rPr>
        <b/>
        <sz val="10"/>
        <rFont val="Courier New"/>
        <family val="3"/>
      </rPr>
      <t>10</t>
    </r>
  </si>
  <si>
    <r>
      <rPr>
        <b/>
        <sz val="10"/>
        <rFont val="Courier New"/>
        <family val="3"/>
      </rPr>
      <t>FORRO</t>
    </r>
  </si>
  <si>
    <r>
      <rPr>
        <sz val="10"/>
        <rFont val="Courier New"/>
        <family val="3"/>
      </rPr>
      <t>10.1</t>
    </r>
  </si>
  <si>
    <r>
      <rPr>
        <sz val="10"/>
        <rFont val="Courier New"/>
        <family val="3"/>
      </rPr>
      <t>140348</t>
    </r>
  </si>
  <si>
    <r>
      <rPr>
        <sz val="10"/>
        <rFont val="Courier New"/>
        <family val="3"/>
      </rPr>
      <t>BARROTEAMENTO EM MADEIRA DE LEI P/ FORRO PVC.</t>
    </r>
  </si>
  <si>
    <r>
      <rPr>
        <sz val="10"/>
        <rFont val="Courier New"/>
        <family val="3"/>
      </rPr>
      <t>10.2</t>
    </r>
  </si>
  <si>
    <r>
      <rPr>
        <sz val="10"/>
        <rFont val="Courier New"/>
        <family val="3"/>
      </rPr>
      <t>141336</t>
    </r>
  </si>
  <si>
    <r>
      <rPr>
        <sz val="10"/>
        <rFont val="Courier New"/>
        <family val="3"/>
      </rPr>
      <t>FORRO EM LAMBRI DE PVC.</t>
    </r>
  </si>
  <si>
    <r>
      <rPr>
        <b/>
        <sz val="10"/>
        <rFont val="Courier New"/>
        <family val="3"/>
      </rPr>
      <t>11</t>
    </r>
  </si>
  <si>
    <r>
      <rPr>
        <b/>
        <sz val="10"/>
        <rFont val="Courier New"/>
        <family val="3"/>
      </rPr>
      <t>ESQUADRIAS</t>
    </r>
  </si>
  <si>
    <r>
      <rPr>
        <sz val="10"/>
        <rFont val="Courier New"/>
        <family val="3"/>
      </rPr>
      <t>11.1</t>
    </r>
  </si>
  <si>
    <r>
      <rPr>
        <sz val="10"/>
        <rFont val="Courier New"/>
        <family val="3"/>
      </rPr>
      <t>90065</t>
    </r>
  </si>
  <si>
    <r>
      <rPr>
        <sz val="10"/>
        <rFont val="Courier New"/>
        <family val="3"/>
      </rPr>
      <t>ESQUADRIA MAD. E=3cm C/ CAIX. ADUELA E ALIZAR</t>
    </r>
  </si>
  <si>
    <r>
      <rPr>
        <sz val="10"/>
        <rFont val="Courier New"/>
        <family val="3"/>
      </rPr>
      <t>11.2</t>
    </r>
  </si>
  <si>
    <r>
      <rPr>
        <sz val="10"/>
        <rFont val="Courier New"/>
        <family val="3"/>
      </rPr>
      <t>90822</t>
    </r>
  </si>
  <si>
    <r>
      <rPr>
        <sz val="10"/>
        <rFont val="Courier New"/>
        <family val="3"/>
      </rPr>
      <t>PORTÃO DE FERRO EM METALOM (icl. Pintura anti corrosiva)</t>
    </r>
  </si>
  <si>
    <r>
      <rPr>
        <sz val="10"/>
        <rFont val="Courier New"/>
        <family val="3"/>
      </rPr>
      <t>11.3</t>
    </r>
  </si>
  <si>
    <r>
      <rPr>
        <sz val="10"/>
        <rFont val="Courier New"/>
        <family val="3"/>
      </rPr>
      <t>94573</t>
    </r>
  </si>
  <si>
    <r>
      <rPr>
        <sz val="10"/>
        <rFont val="Courier New"/>
        <family val="3"/>
      </rPr>
      <t>JANELA DE ALUMÍNIO DE CORRER COM VIDROS E FERRAGENS, PADRONIZADA.</t>
    </r>
  </si>
  <si>
    <r>
      <rPr>
        <sz val="10"/>
        <rFont val="Courier New"/>
        <family val="3"/>
      </rPr>
      <t>11.4</t>
    </r>
  </si>
  <si>
    <r>
      <rPr>
        <sz val="10"/>
        <rFont val="Courier New"/>
        <family val="3"/>
      </rPr>
      <t>90825</t>
    </r>
  </si>
  <si>
    <r>
      <rPr>
        <sz val="10"/>
        <rFont val="Courier New"/>
        <family val="3"/>
      </rPr>
      <t>GRADE DE FERRO EM METALOM (incl. Pint..anti-corrosiva)</t>
    </r>
  </si>
  <si>
    <r>
      <rPr>
        <sz val="10"/>
        <rFont val="Courier New"/>
        <family val="3"/>
      </rPr>
      <t>m²</t>
    </r>
  </si>
  <si>
    <r>
      <rPr>
        <b/>
        <sz val="10"/>
        <rFont val="Courier New"/>
        <family val="3"/>
      </rPr>
      <t>12</t>
    </r>
  </si>
  <si>
    <r>
      <rPr>
        <b/>
        <sz val="10"/>
        <rFont val="Courier New"/>
        <family val="3"/>
      </rPr>
      <t>PINTURA</t>
    </r>
  </si>
  <si>
    <r>
      <rPr>
        <sz val="10"/>
        <rFont val="Courier New"/>
        <family val="3"/>
      </rPr>
      <t>12.1</t>
    </r>
  </si>
  <si>
    <r>
      <rPr>
        <sz val="10"/>
        <rFont val="Courier New"/>
        <family val="3"/>
      </rPr>
      <t>88487</t>
    </r>
  </si>
  <si>
    <r>
      <rPr>
        <sz val="10"/>
        <rFont val="Courier New"/>
        <family val="3"/>
      </rPr>
      <t>APLICAÇÃO MANUAL DE PINTURA COM TINTA LÁTEX PVA EM PAREDES, DUAS DEMÃOS.</t>
    </r>
  </si>
  <si>
    <r>
      <rPr>
        <sz val="10"/>
        <rFont val="Courier New"/>
        <family val="3"/>
      </rPr>
      <t>12.2</t>
    </r>
  </si>
  <si>
    <r>
      <rPr>
        <sz val="10"/>
        <rFont val="Courier New"/>
        <family val="3"/>
      </rPr>
      <t>150252</t>
    </r>
  </si>
  <si>
    <r>
      <rPr>
        <sz val="10"/>
        <rFont val="Courier New"/>
        <family val="3"/>
      </rPr>
      <t>PVA EXTERNA SEM MASSA, COM LIQUIDO PREPARADO.</t>
    </r>
  </si>
  <si>
    <r>
      <rPr>
        <b/>
        <sz val="10"/>
        <rFont val="Courier New"/>
        <family val="3"/>
      </rPr>
      <t>13</t>
    </r>
  </si>
  <si>
    <r>
      <rPr>
        <b/>
        <sz val="10"/>
        <rFont val="Courier New"/>
        <family val="3"/>
      </rPr>
      <t>LOUÇAS E METAIS</t>
    </r>
  </si>
  <si>
    <r>
      <rPr>
        <sz val="10"/>
        <rFont val="Courier New"/>
        <family val="3"/>
      </rPr>
      <t>13.1</t>
    </r>
  </si>
  <si>
    <r>
      <rPr>
        <sz val="10"/>
        <rFont val="Courier New"/>
        <family val="3"/>
      </rPr>
      <t>190090</t>
    </r>
  </si>
  <si>
    <r>
      <rPr>
        <sz val="10"/>
        <rFont val="Courier New"/>
        <family val="3"/>
      </rPr>
      <t>BACIA SIFONADA DE LOUÇA C/ ASSENTO</t>
    </r>
  </si>
  <si>
    <r>
      <rPr>
        <sz val="10"/>
        <rFont val="Courier New"/>
        <family val="3"/>
      </rPr>
      <t>13.2</t>
    </r>
  </si>
  <si>
    <r>
      <rPr>
        <sz val="10"/>
        <rFont val="Courier New"/>
        <family val="3"/>
      </rPr>
      <t>190375</t>
    </r>
  </si>
  <si>
    <r>
      <rPr>
        <sz val="10"/>
        <rFont val="Courier New"/>
        <family val="3"/>
      </rPr>
      <t>LAVATÓRIO DE LOUÇA, C/ COLUNA, TORNEIRA, SIFÃO E VALVULA.</t>
    </r>
  </si>
  <si>
    <r>
      <rPr>
        <sz val="10"/>
        <rFont val="Courier New"/>
        <family val="3"/>
      </rPr>
      <t>13.3</t>
    </r>
  </si>
  <si>
    <r>
      <rPr>
        <sz val="10"/>
        <rFont val="Courier New"/>
        <family val="3"/>
      </rPr>
      <t>190238</t>
    </r>
  </si>
  <si>
    <r>
      <rPr>
        <sz val="10"/>
        <rFont val="Courier New"/>
        <family val="3"/>
      </rPr>
      <t>PIA 01 CUBA EM AÇO INOX C/TORN.,SIFAO E VALV.(1,50M)</t>
    </r>
  </si>
  <si>
    <r>
      <rPr>
        <sz val="10"/>
        <rFont val="Courier New"/>
        <family val="3"/>
      </rPr>
      <t>13.4</t>
    </r>
  </si>
  <si>
    <r>
      <rPr>
        <sz val="10"/>
        <rFont val="Courier New"/>
        <family val="3"/>
      </rPr>
      <t>190218</t>
    </r>
  </si>
  <si>
    <r>
      <rPr>
        <sz val="10"/>
        <rFont val="Courier New"/>
        <family val="3"/>
      </rPr>
      <t>CHUVEIRO EM PVC.</t>
    </r>
  </si>
  <si>
    <r>
      <rPr>
        <b/>
        <sz val="10"/>
        <rFont val="Courier New"/>
        <family val="3"/>
      </rPr>
      <t>14</t>
    </r>
  </si>
  <si>
    <r>
      <rPr>
        <b/>
        <sz val="10"/>
        <rFont val="Courier New"/>
        <family val="3"/>
      </rPr>
      <t>COBERTURA</t>
    </r>
  </si>
  <si>
    <r>
      <rPr>
        <sz val="10"/>
        <rFont val="Courier New"/>
        <family val="3"/>
      </rPr>
      <t>14.1</t>
    </r>
  </si>
  <si>
    <r>
      <rPr>
        <sz val="10"/>
        <rFont val="Courier New"/>
        <family val="3"/>
      </rPr>
      <t>070030</t>
    </r>
  </si>
  <si>
    <r>
      <rPr>
        <sz val="10"/>
        <rFont val="Courier New"/>
        <family val="3"/>
      </rPr>
      <t>Cobertura - telha aluminio trapezoidal e= 0,5mm</t>
    </r>
  </si>
  <si>
    <r>
      <rPr>
        <sz val="10"/>
        <rFont val="Courier New"/>
        <family val="3"/>
      </rPr>
      <t>14.2</t>
    </r>
  </si>
  <si>
    <r>
      <rPr>
        <sz val="10"/>
        <rFont val="Courier New"/>
        <family val="3"/>
      </rPr>
      <t>071360</t>
    </r>
  </si>
  <si>
    <r>
      <rPr>
        <sz val="10"/>
        <rFont val="Courier New"/>
        <family val="3"/>
      </rPr>
      <t>Estrutura metálica p/ cobertura - (Incl. pintura anti-corrosiva)</t>
    </r>
  </si>
  <si>
    <r>
      <rPr>
        <sz val="10"/>
        <rFont val="Courier New"/>
        <family val="3"/>
      </rPr>
      <t>KG</t>
    </r>
  </si>
  <si>
    <r>
      <rPr>
        <sz val="10"/>
        <rFont val="Courier New"/>
        <family val="3"/>
      </rPr>
      <t>14.3</t>
    </r>
  </si>
  <si>
    <r>
      <rPr>
        <sz val="10"/>
        <rFont val="Courier New"/>
        <family val="3"/>
      </rPr>
      <t>070053</t>
    </r>
  </si>
  <si>
    <r>
      <rPr>
        <sz val="10"/>
        <rFont val="Courier New"/>
        <family val="3"/>
      </rPr>
      <t>Estrutura em mad.p/ chapa fibrocimento - pc. aparelhada</t>
    </r>
  </si>
  <si>
    <r>
      <rPr>
        <sz val="10"/>
        <rFont val="Courier New"/>
        <family val="3"/>
      </rPr>
      <t>14.4</t>
    </r>
  </si>
  <si>
    <r>
      <rPr>
        <sz val="10"/>
        <rFont val="Courier New"/>
        <family val="3"/>
      </rPr>
      <t>00007198</t>
    </r>
  </si>
  <si>
    <r>
      <rPr>
        <sz val="10"/>
        <rFont val="Courier New"/>
        <family val="3"/>
      </rPr>
      <t>TELHA DE FIBROCIMENTO ONDULADA E = 8 MM, DE 3,66 X 1,10 M (SEM AMIANTO)</t>
    </r>
  </si>
  <si>
    <r>
      <rPr>
        <sz val="10"/>
        <rFont val="Courier New"/>
        <family val="3"/>
      </rPr>
      <t>14.5</t>
    </r>
  </si>
  <si>
    <r>
      <rPr>
        <sz val="10"/>
        <rFont val="Courier New"/>
        <family val="3"/>
      </rPr>
      <t>080028</t>
    </r>
  </si>
  <si>
    <r>
      <rPr>
        <sz val="10"/>
        <rFont val="Courier New"/>
        <family val="3"/>
      </rPr>
      <t>Descupinização</t>
    </r>
  </si>
  <si>
    <r>
      <rPr>
        <sz val="10"/>
        <rFont val="Courier New"/>
        <family val="3"/>
      </rPr>
      <t>14.6</t>
    </r>
  </si>
  <si>
    <r>
      <rPr>
        <sz val="10"/>
        <rFont val="Courier New"/>
        <family val="3"/>
      </rPr>
      <t>COMP-394404</t>
    </r>
  </si>
  <si>
    <r>
      <rPr>
        <sz val="10"/>
        <rFont val="Courier New"/>
        <family val="3"/>
      </rPr>
      <t>MANTA PARA SUB COBERTURA E=5MM</t>
    </r>
  </si>
  <si>
    <r>
      <rPr>
        <b/>
        <sz val="10"/>
        <rFont val="Courier New"/>
        <family val="3"/>
      </rPr>
      <t>15</t>
    </r>
  </si>
  <si>
    <r>
      <rPr>
        <b/>
        <sz val="10"/>
        <rFont val="Courier New"/>
        <family val="3"/>
      </rPr>
      <t>COMBATE A INCENDIO</t>
    </r>
  </si>
  <si>
    <r>
      <rPr>
        <sz val="10"/>
        <rFont val="Courier New"/>
        <family val="3"/>
      </rPr>
      <t>15.1</t>
    </r>
  </si>
  <si>
    <r>
      <rPr>
        <sz val="10"/>
        <rFont val="Courier New"/>
        <family val="3"/>
      </rPr>
      <t>241468</t>
    </r>
  </si>
  <si>
    <r>
      <rPr>
        <sz val="10"/>
        <rFont val="Courier New"/>
        <family val="3"/>
      </rPr>
      <t>PLACA DE SINALIZAÇÃO FOTOLUMINOSCENTE</t>
    </r>
  </si>
  <si>
    <r>
      <rPr>
        <sz val="10"/>
        <rFont val="Courier New"/>
        <family val="3"/>
      </rPr>
      <t>15.2</t>
    </r>
  </si>
  <si>
    <r>
      <rPr>
        <sz val="10"/>
        <rFont val="Courier New"/>
        <family val="3"/>
      </rPr>
      <t>201328</t>
    </r>
  </si>
  <si>
    <r>
      <rPr>
        <sz val="10"/>
        <rFont val="Courier New"/>
        <family val="3"/>
      </rPr>
      <t>EXTINTOR DE INCÊNDIO (PÓ QUÍMICO) - 12 KG</t>
    </r>
  </si>
  <si>
    <r>
      <rPr>
        <b/>
        <sz val="10"/>
        <rFont val="Courier New"/>
        <family val="3"/>
      </rPr>
      <t>16</t>
    </r>
  </si>
  <si>
    <r>
      <rPr>
        <b/>
        <sz val="10"/>
        <rFont val="Courier New"/>
        <family val="3"/>
      </rPr>
      <t>DIVERSOS</t>
    </r>
  </si>
  <si>
    <r>
      <rPr>
        <sz val="10"/>
        <rFont val="Courier New"/>
        <family val="3"/>
      </rPr>
      <t>16.1</t>
    </r>
  </si>
  <si>
    <r>
      <rPr>
        <sz val="10"/>
        <rFont val="Courier New"/>
        <family val="3"/>
      </rPr>
      <t>190716</t>
    </r>
  </si>
  <si>
    <r>
      <rPr>
        <sz val="10"/>
        <rFont val="Courier New"/>
        <family val="3"/>
      </rPr>
      <t>BARRA EM AÇO - PNE</t>
    </r>
  </si>
  <si>
    <r>
      <rPr>
        <sz val="10"/>
        <rFont val="Courier New"/>
        <family val="3"/>
      </rPr>
      <t>16.2</t>
    </r>
  </si>
  <si>
    <r>
      <rPr>
        <sz val="10"/>
        <rFont val="Courier New"/>
        <family val="3"/>
      </rPr>
      <t>270220</t>
    </r>
  </si>
  <si>
    <r>
      <rPr>
        <sz val="10"/>
        <rFont val="Courier New"/>
        <family val="3"/>
      </rPr>
      <t>LIMPEZA GERAL E ENTREGA DA OBRA</t>
    </r>
  </si>
  <si>
    <r>
      <rPr>
        <sz val="10"/>
        <rFont val="Courier New"/>
        <family val="3"/>
      </rPr>
      <t>16.3</t>
    </r>
  </si>
  <si>
    <r>
      <rPr>
        <sz val="10"/>
        <rFont val="Courier New"/>
        <family val="3"/>
      </rPr>
      <t>260188</t>
    </r>
  </si>
  <si>
    <r>
      <rPr>
        <sz val="10"/>
        <rFont val="Courier New"/>
        <family val="3"/>
      </rPr>
      <t>MASTRO FO.GO. SOBRE BASE DE CONCRETO</t>
    </r>
  </si>
  <si>
    <r>
      <rPr>
        <sz val="10"/>
        <rFont val="Courier New"/>
        <family val="3"/>
      </rPr>
      <t>CJ</t>
    </r>
  </si>
  <si>
    <r>
      <rPr>
        <b/>
        <sz val="10"/>
        <rFont val="Courier New"/>
        <family val="3"/>
      </rPr>
      <t>17</t>
    </r>
  </si>
  <si>
    <r>
      <rPr>
        <b/>
        <sz val="10"/>
        <rFont val="Courier New"/>
        <family val="3"/>
      </rPr>
      <t>OUTROS SERVIÇOS</t>
    </r>
  </si>
  <si>
    <r>
      <rPr>
        <b/>
        <sz val="10"/>
        <rFont val="Courier New"/>
        <family val="3"/>
      </rPr>
      <t>17.1</t>
    </r>
  </si>
  <si>
    <r>
      <rPr>
        <b/>
        <sz val="10"/>
        <rFont val="Courier New"/>
        <family val="3"/>
      </rPr>
      <t>MURETA</t>
    </r>
  </si>
  <si>
    <r>
      <rPr>
        <sz val="10"/>
        <rFont val="Courier New"/>
        <family val="3"/>
      </rPr>
      <t>17.1.1</t>
    </r>
  </si>
  <si>
    <r>
      <rPr>
        <sz val="10"/>
        <rFont val="Courier New"/>
        <family val="3"/>
      </rPr>
      <t>260651</t>
    </r>
  </si>
  <si>
    <r>
      <rPr>
        <sz val="10"/>
        <rFont val="Courier New"/>
        <family val="3"/>
      </rPr>
      <t>MURETA EM ALVENARIA, REBOCADA E PINTADA 2 FACES (H=1.0m)</t>
    </r>
  </si>
  <si>
    <r>
      <rPr>
        <sz val="10"/>
        <rFont val="Courier New"/>
        <family val="3"/>
      </rPr>
      <t>17.1.2</t>
    </r>
  </si>
  <si>
    <r>
      <rPr>
        <sz val="10"/>
        <rFont val="Courier New"/>
        <family val="3"/>
      </rPr>
      <t>261526</t>
    </r>
  </si>
  <si>
    <r>
      <rPr>
        <sz val="10"/>
        <rFont val="Courier New"/>
        <family val="3"/>
      </rPr>
      <t>CERCA COM MOURÃO EM CONCRETO E TELA DE ARAME GALVANIZADO h=2,0m</t>
    </r>
  </si>
  <si>
    <r>
      <rPr>
        <b/>
        <sz val="10"/>
        <rFont val="Courier New"/>
        <family val="3"/>
      </rPr>
      <t>VALOR ORÇAMENTO:</t>
    </r>
  </si>
  <si>
    <r>
      <rPr>
        <b/>
        <sz val="10"/>
        <rFont val="Courier New"/>
        <family val="3"/>
      </rPr>
      <t>VALOR BDI TOTAL:</t>
    </r>
  </si>
  <si>
    <r>
      <rPr>
        <b/>
        <sz val="10"/>
        <rFont val="Courier New"/>
        <family val="3"/>
      </rPr>
      <t>VALOR TOTAL:</t>
    </r>
  </si>
  <si>
    <t>DATA DA VISTORIA:xxx</t>
  </si>
  <si>
    <t>DATA DA EXPEDIÇÃO: 16/10/2019</t>
  </si>
  <si>
    <r>
      <rPr>
        <b/>
        <sz val="11"/>
        <color indexed="8"/>
        <rFont val="Courier New"/>
        <family val="3"/>
      </rPr>
      <t>LOCAL DA OBRA:</t>
    </r>
    <r>
      <rPr>
        <sz val="11"/>
        <color indexed="8"/>
        <rFont val="Courier New"/>
        <family val="3"/>
      </rPr>
      <t xml:space="preserve"> </t>
    </r>
    <r>
      <rPr>
        <sz val="10"/>
        <color indexed="8"/>
        <rFont val="Courier New"/>
        <family val="3"/>
      </rPr>
      <t>RODOVIA TRANSAMAZÔNICA KM 17 - COMUNIDADE BOA VISTA</t>
    </r>
  </si>
  <si>
    <t>B.D.I (29,00%)</t>
  </si>
  <si>
    <r>
      <rPr>
        <b/>
        <sz val="8"/>
        <rFont val="Courier New"/>
        <family val="3"/>
      </rPr>
      <t>1.1. 011340 - Placa de obra em lona com plotagem de gráfica (M2)</t>
    </r>
  </si>
  <si>
    <r>
      <rPr>
        <b/>
        <sz val="8"/>
        <rFont val="Courier New"/>
        <family val="3"/>
      </rPr>
      <t>1.2. 010009 - Locação da obra a trena (M2)</t>
    </r>
  </si>
  <si>
    <r>
      <rPr>
        <b/>
        <sz val="8"/>
        <rFont val="Courier New"/>
        <family val="3"/>
      </rPr>
      <t>2.2. 030011 - Aterro c/ material fora da obra, incl. apiloamento (M3)</t>
    </r>
  </si>
  <si>
    <r>
      <rPr>
        <b/>
        <sz val="8"/>
        <rFont val="Courier New"/>
        <family val="3"/>
      </rPr>
      <t>3.1. 040283 - Bloco em concreto armado p/ fundaçao (incl. forma) (M3)</t>
    </r>
  </si>
  <si>
    <r>
      <rPr>
        <b/>
        <sz val="8"/>
        <rFont val="Courier New"/>
        <family val="3"/>
      </rPr>
      <t>3.2. 040284 - Baldrame em concreto armado c/ cinta de amarração (M3)</t>
    </r>
  </si>
  <si>
    <r>
      <rPr>
        <b/>
        <sz val="8"/>
        <rFont val="Courier New"/>
        <family val="3"/>
      </rPr>
      <t>4.1. 050729 - Concreto armado fck=20MPA c/ forma mad. branca (M3)</t>
    </r>
  </si>
  <si>
    <r>
      <rPr>
        <b/>
        <sz val="8"/>
        <rFont val="Courier New"/>
        <family val="3"/>
      </rPr>
      <t>6.1. 87478 - ALVENARIA DE VEDAÇÃO DE BLOCOS CERÂMICOS FURADOS NA VERTICAL DE 9X19X39CM (ESPESSURA 9CM) DE PAREDES COM ÁREA LÍQUIDA MAIOR OU IGUAL A 6M² SEM VÃOS E ARGAMASSA DE ASSENTAMENTO COM PREPARO MANUAL. AF_06/2014 (M2)</t>
    </r>
  </si>
  <si>
    <r>
      <rPr>
        <b/>
        <sz val="8"/>
        <rFont val="Courier New"/>
        <family val="3"/>
      </rPr>
      <t>6.2. 93183 - VERGA PRÉ-MOLDADA PARA JANELAS COM MAIS DE 1,5 M DE VÃO. AF_03/2016 (M)</t>
    </r>
  </si>
  <si>
    <r>
      <rPr>
        <b/>
        <sz val="8"/>
        <rFont val="Courier New"/>
        <family val="3"/>
      </rPr>
      <t>6.3. 93184 - VERGA PRÉ-MOLDADA PARA PORTAS COM ATÉ 1,5 M DE VÃO. AF_03/2016 (M)</t>
    </r>
  </si>
  <si>
    <r>
      <rPr>
        <b/>
        <sz val="8"/>
        <rFont val="Courier New"/>
        <family val="3"/>
      </rPr>
      <t>7.1. 110143 - CHAPISCO DE CIMENTO E AREIA NO TRAÇO 1:3 (M2)</t>
    </r>
  </si>
  <si>
    <r>
      <rPr>
        <b/>
        <sz val="8"/>
        <rFont val="Courier New"/>
        <family val="3"/>
      </rPr>
      <t>7.2. 110763 - REBOCO COM ARGAMASSA 1:6:ADIT. PLAST. (M2)</t>
    </r>
  </si>
  <si>
    <r>
      <rPr>
        <b/>
        <sz val="8"/>
        <rFont val="Courier New"/>
        <family val="3"/>
      </rPr>
      <t>7.3. 110148 - AZULEJO  BRANCO ASSENTADO A PRUMO NO TRAÇO 1:5:1 (M2)</t>
    </r>
  </si>
  <si>
    <r>
      <rPr>
        <b/>
        <sz val="8"/>
        <rFont val="Courier New"/>
        <family val="3"/>
      </rPr>
      <t>7.4. 110762 - EMBOÇO COM ARGAMASSA 1:6:ADIT. PLAST. (M2)</t>
    </r>
  </si>
  <si>
    <r>
      <rPr>
        <b/>
        <sz val="8"/>
        <rFont val="Courier New"/>
        <family val="3"/>
      </rPr>
      <t>8.1. 130507 - CAMADA IMPERMEABILIZADORA E=10CM C/ SEIXO (M2)</t>
    </r>
  </si>
  <si>
    <r>
      <rPr>
        <b/>
        <sz val="8"/>
        <rFont val="Courier New"/>
        <family val="3"/>
      </rPr>
      <t>8.2. 130110 - CAMADA REGULARIZADORA (M2)</t>
    </r>
  </si>
  <si>
    <r>
      <rPr>
        <b/>
        <sz val="8"/>
        <rFont val="Courier New"/>
        <family val="3"/>
      </rPr>
      <t>8.3. 130119 - LAJOTA CERAMICA - PEI IV -  (PADRÃO MÉDIO), SENDO ANTIDERRAPANTE PARA OS BANHEIROS (M2)</t>
    </r>
  </si>
  <si>
    <r>
      <rPr>
        <b/>
        <sz val="8"/>
        <rFont val="Courier New"/>
        <family val="3"/>
      </rPr>
      <t>8.4. 130492 - CALÇADA(INCL. ALICERCE, BALDRME E CONCRETO C/ JUNTA SECA (M2)</t>
    </r>
  </si>
  <si>
    <r>
      <rPr>
        <b/>
        <sz val="8"/>
        <rFont val="Courier New"/>
        <family val="3"/>
      </rPr>
      <t>9.1.1. 93128 - PONTO ILUMINAÇÃO RESIDENCIAL INCLUINDO INTERRUPTOR SIMPLES, CAIXA ELÉTRICA, ELETRODUTO, CABO, RASGO, QUEBRA E CHUMBAMENTO. ( EXCLUINDO LUMINÁRIA E LAMPADA). AF 01/2016 (UN)</t>
    </r>
  </si>
  <si>
    <r>
      <rPr>
        <b/>
        <sz val="8"/>
        <rFont val="Courier New"/>
        <family val="3"/>
      </rPr>
      <t>9.1.2. 93143 - PONTO DE TOMADA RESIDENCIAL INCLUINDO TOMADA 20A/250V, CAIXA ELÉTRICA, ELETRODUTO, CABO, RASGO, QUEBRA E CHUMBAMENTO. AF_01/2016. (UN)</t>
    </r>
  </si>
  <si>
    <r>
      <rPr>
        <b/>
        <sz val="8"/>
        <rFont val="Courier New"/>
        <family val="3"/>
      </rPr>
      <t>9.1.3. 74131/008 - QUADRO DE DISTRIBUIÇÃO DE ENERGIA DE EMBUTIR, EM CHAPA METÁLICA, PARA 50 DISJUNTORES TERMOMAGNETICOS MONOPOLARES, COM BARRAMENTO TRIFÁSICO E NEUTRO, FORNECIMENTO E INSTALAÇÃO. (UN)</t>
    </r>
  </si>
  <si>
    <r>
      <rPr>
        <b/>
        <sz val="8"/>
        <rFont val="Courier New"/>
        <family val="3"/>
      </rPr>
      <t>9.1.4. 171164 - HASTE DE AÇO COBREADA 5/8"x2,40m C/ CONECTOR (UN)</t>
    </r>
  </si>
  <si>
    <r>
      <rPr>
        <b/>
        <sz val="8"/>
        <rFont val="Courier New"/>
        <family val="3"/>
      </rPr>
      <t>9.1.5. 250732 - VENTILADOR DE TETO (UN)</t>
    </r>
  </si>
  <si>
    <r>
      <rPr>
        <b/>
        <sz val="8"/>
        <rFont val="Courier New"/>
        <family val="3"/>
      </rPr>
      <t>9.1.6. 170615 - QUADRO DE MEDIÇÃO TRIFÁSICO (C/ DISJUNTOR) (UN)</t>
    </r>
  </si>
  <si>
    <r>
      <rPr>
        <b/>
        <sz val="8"/>
        <rFont val="Courier New"/>
        <family val="3"/>
      </rPr>
      <t>9.1.7. 180680 - CAIXA DE PASSAGEM DE ALVENARIA 40x40x40cm C/ TAMPA DE CONCRETO (UN)</t>
    </r>
  </si>
  <si>
    <r>
      <rPr>
        <b/>
        <sz val="8"/>
        <rFont val="Courier New"/>
        <family val="3"/>
      </rPr>
      <t>9.1.8. 171092 - ELETRODUTO FºGº 3/4" (M)</t>
    </r>
  </si>
  <si>
    <r>
      <rPr>
        <b/>
        <sz val="8"/>
        <rFont val="Courier New"/>
        <family val="3"/>
      </rPr>
      <t>9.1.9. 171017 - ELETRODUTO FºGº 1" (M)</t>
    </r>
  </si>
  <si>
    <r>
      <rPr>
        <b/>
        <sz val="8"/>
        <rFont val="Courier New"/>
        <family val="3"/>
      </rPr>
      <t>9.1.10. 171175 - ISOLADOR DE PLASTICO, TIPO ROLDANA, D= 72x72MM, PARA USO EM BAIXA TESÃO. (UN)</t>
    </r>
  </si>
  <si>
    <r>
      <rPr>
        <b/>
        <sz val="8"/>
        <rFont val="Courier New"/>
        <family val="3"/>
      </rPr>
      <t>9.1.11. COMP-450398 - LUMINÁRIA DE EMBUTIR, PAINEL LED 24W (UN)</t>
    </r>
  </si>
  <si>
    <r>
      <rPr>
        <b/>
        <sz val="8"/>
        <rFont val="Courier New"/>
        <family val="3"/>
      </rPr>
      <t>9.1.12. COMP-262205 - LUMINÁRIA DE EMBUTIR, PAINEL LED 18W  (UN)</t>
    </r>
  </si>
  <si>
    <r>
      <rPr>
        <b/>
        <sz val="8"/>
        <rFont val="Courier New"/>
        <family val="3"/>
      </rPr>
      <t>9.2.1. 180214 - PONTOS DE ESGOTO (INCL. TUBOS, CONEXÕES, CAIXA E RALOS) (Pt)</t>
    </r>
  </si>
  <si>
    <r>
      <rPr>
        <b/>
        <sz val="8"/>
        <rFont val="Courier New"/>
        <family val="3"/>
      </rPr>
      <t>9.2.2. 180299 - PONTOS DE ÁGUA FRIA (INCL. TUBOS E CONEXÕES) (Pt)</t>
    </r>
  </si>
  <si>
    <r>
      <rPr>
        <b/>
        <sz val="8"/>
        <rFont val="Courier New"/>
        <family val="3"/>
      </rPr>
      <t>9.2.3. 98068 - FOSSA SÉPTICA EM ALVENARIA DE TIJOLO CERÂMICO MACIÇO, DIMENSÕES EXTERNAS DE 1,90X1,10X1,40 M, VOLUME DE 1.500 LITROS, REVESTIDO INTERNAMENTECOM MASSA ÚNICA E IMPERMEABILIZANTE E COM TAMPA DE CONCRETO ARMADO COM ESPESSURA DE 8 CM. (UN)</t>
    </r>
  </si>
  <si>
    <r>
      <rPr>
        <b/>
        <sz val="8"/>
        <rFont val="Courier New"/>
        <family val="3"/>
      </rPr>
      <t>9.2.5. 98102 - CAIXA DE GORDURA SIMPLES, CIRCULAR, EM CONCRETO PRÉ-MOLDADO, DIÂMETRO INTERNO = 0,4 M, ALTURA INTERNA = 0,4 M. AF_05/2018 (UN)</t>
    </r>
  </si>
  <si>
    <r>
      <rPr>
        <b/>
        <sz val="8"/>
        <rFont val="Courier New"/>
        <family val="3"/>
      </rPr>
      <t>9.2.7. 180836 - RESERVATÓRIO EM FIBRA DE VIDRO 2.000 L (UN)</t>
    </r>
  </si>
  <si>
    <r>
      <rPr>
        <b/>
        <sz val="8"/>
        <rFont val="Courier New"/>
        <family val="3"/>
      </rPr>
      <t>10.1. 140348 - BARROTEAMENTO EM MADEIRA DE LEI P/ FORRO PVC. (M2)</t>
    </r>
  </si>
  <si>
    <r>
      <rPr>
        <b/>
        <sz val="8"/>
        <rFont val="Courier New"/>
        <family val="3"/>
      </rPr>
      <t>10.2. 141336 - FORRO EM LAMBRI DE PVC. (M2)</t>
    </r>
  </si>
  <si>
    <r>
      <rPr>
        <b/>
        <sz val="8"/>
        <rFont val="Courier New"/>
        <family val="3"/>
      </rPr>
      <t>11.2. 90822 - PORTÃO DE FERRO EM METALOM (icl. Pintura anti corrosiva) (UN)</t>
    </r>
  </si>
  <si>
    <r>
      <rPr>
        <b/>
        <sz val="8"/>
        <rFont val="Courier New"/>
        <family val="3"/>
      </rPr>
      <t>11.3. 94573 - JANELA DE ALUMÍNIO DE CORRER COM VIDROS E FERRAGENS, PADRONIZADA. (M2)</t>
    </r>
  </si>
  <si>
    <r>
      <rPr>
        <b/>
        <sz val="8"/>
        <rFont val="Courier New"/>
        <family val="3"/>
      </rPr>
      <t>12.1. 88487 - APLICAÇÃO MANUAL DE PINTURA COM TINTA LÁTEX PVA EM PAREDES, DUAS DEMÃOS. (M2)</t>
    </r>
  </si>
  <si>
    <r>
      <rPr>
        <b/>
        <sz val="8"/>
        <rFont val="Courier New"/>
        <family val="3"/>
      </rPr>
      <t>12.2. 150252 - PVA EXTERNA SEM MASSA, COM LIQUIDO PREPARADO. (M2)</t>
    </r>
  </si>
  <si>
    <r>
      <rPr>
        <b/>
        <sz val="8"/>
        <rFont val="Courier New"/>
        <family val="3"/>
      </rPr>
      <t>13.1. 190090 - BACIA SIFONADA DE LOUÇA C/ ASSENTO (UN)</t>
    </r>
  </si>
  <si>
    <r>
      <rPr>
        <b/>
        <sz val="8"/>
        <rFont val="Courier New"/>
        <family val="3"/>
      </rPr>
      <t>13.2. 190375 - LAVATÓRIO DE LOUÇA, C/ COLUNA, TORNEIRA, SIFÃO E VALVULA. (UN)</t>
    </r>
  </si>
  <si>
    <r>
      <rPr>
        <b/>
        <sz val="8"/>
        <rFont val="Courier New"/>
        <family val="3"/>
      </rPr>
      <t>13.3. 190238 - PIA 01 CUBA EM AÇO INOX C/TORN.,SIFAO E VALV.(1,50M) (UN)</t>
    </r>
  </si>
  <si>
    <r>
      <rPr>
        <b/>
        <sz val="8"/>
        <rFont val="Courier New"/>
        <family val="3"/>
      </rPr>
      <t>13.4. 190218 - CHUVEIRO EM PVC. (UN)</t>
    </r>
  </si>
  <si>
    <r>
      <rPr>
        <b/>
        <sz val="8"/>
        <rFont val="Courier New"/>
        <family val="3"/>
      </rPr>
      <t>14.1. 070030 - Cobertura - telha aluminio trapezoidal e= 0,5mm (M2)</t>
    </r>
  </si>
  <si>
    <r>
      <rPr>
        <b/>
        <sz val="8"/>
        <rFont val="Courier New"/>
        <family val="3"/>
      </rPr>
      <t>14.2. 071360 - Estrutura metálica p/ cobertura - (Incl. pintura anti-corrosiva) (KG)</t>
    </r>
  </si>
  <si>
    <r>
      <rPr>
        <b/>
        <sz val="8"/>
        <rFont val="Courier New"/>
        <family val="3"/>
      </rPr>
      <t>14.3. 070053 - Estrutura em mad.p/ chapa fibrocimento - pc. aparelhada (M2)</t>
    </r>
  </si>
  <si>
    <r>
      <rPr>
        <b/>
        <sz val="8"/>
        <rFont val="Courier New"/>
        <family val="3"/>
      </rPr>
      <t>14.4. 00007198 - TELHA DE FIBROCIMENTO ONDULADA E = 8 MM, DE 3,66 X 1,10 M (SEM AMIANTO) (M2)</t>
    </r>
  </si>
  <si>
    <r>
      <rPr>
        <b/>
        <sz val="8"/>
        <rFont val="Courier New"/>
        <family val="3"/>
      </rPr>
      <t>14.5. 080028 - Descupinização (M2)</t>
    </r>
  </si>
  <si>
    <r>
      <rPr>
        <b/>
        <sz val="8"/>
        <rFont val="Courier New"/>
        <family val="3"/>
      </rPr>
      <t>14.6. COMP-394404 - MANTA PARA SUB COBERTURA E=5MM (M2)</t>
    </r>
  </si>
  <si>
    <r>
      <rPr>
        <b/>
        <sz val="8"/>
        <rFont val="Courier New"/>
        <family val="3"/>
      </rPr>
      <t>15.1. 241468 - PLACA DE SINALIZAÇÃO FOTOLUMINOSCENTE (UN)</t>
    </r>
  </si>
  <si>
    <r>
      <rPr>
        <b/>
        <sz val="8"/>
        <rFont val="Courier New"/>
        <family val="3"/>
      </rPr>
      <t>15.2. 201328 - EXTINTOR DE INCÊNDIO (PÓ QUÍMICO) - 12 KG (UN)</t>
    </r>
  </si>
  <si>
    <r>
      <rPr>
        <b/>
        <sz val="8"/>
        <rFont val="Courier New"/>
        <family val="3"/>
      </rPr>
      <t>16.1. 190716 - BARRA EM AÇO - PNE (M)</t>
    </r>
  </si>
  <si>
    <r>
      <rPr>
        <b/>
        <sz val="8"/>
        <rFont val="Courier New"/>
        <family val="3"/>
      </rPr>
      <t>16.2. 270220 - LIMPEZA GERAL E ENTREGA DA OBRA (M2)</t>
    </r>
  </si>
  <si>
    <r>
      <rPr>
        <b/>
        <sz val="8"/>
        <rFont val="Courier New"/>
        <family val="3"/>
      </rPr>
      <t>16.3. 260188 - MASTRO FO.GO. SOBRE BASE DE CONCRETO (CJ)</t>
    </r>
  </si>
  <si>
    <r>
      <rPr>
        <b/>
        <sz val="8"/>
        <rFont val="Courier New"/>
        <family val="3"/>
      </rPr>
      <t>17.1.1. 260651 - MURETA EM ALVENARIA, REBOCADA E PINTADA 2 FACES (H=1.0m) (M)</t>
    </r>
  </si>
  <si>
    <r>
      <rPr>
        <b/>
        <sz val="8"/>
        <rFont val="Courier New"/>
        <family val="3"/>
      </rPr>
      <t>17.1.2. 261526 - CERCA COM MOURÃO EM CONCRETO E TELA DE ARAME GALVANIZADO h=2,0m (M)</t>
    </r>
  </si>
  <si>
    <r>
      <rPr>
        <b/>
        <sz val="8"/>
        <rFont val="Courier New"/>
        <family val="3"/>
      </rPr>
      <t>MAO DE OBRA</t>
    </r>
  </si>
  <si>
    <r>
      <rPr>
        <b/>
        <sz val="8"/>
        <rFont val="Courier New"/>
        <family val="3"/>
      </rPr>
      <t>COEFICIENTE</t>
    </r>
  </si>
  <si>
    <r>
      <rPr>
        <b/>
        <sz val="8"/>
        <rFont val="Courier New"/>
        <family val="3"/>
      </rPr>
      <t>PREÇO UNITÁRIO</t>
    </r>
  </si>
  <si>
    <r>
      <rPr>
        <b/>
        <sz val="8"/>
        <rFont val="Courier New"/>
        <family val="3"/>
      </rPr>
      <t>TOTAL</t>
    </r>
  </si>
  <si>
    <r>
      <rPr>
        <sz val="8"/>
        <rFont val="Courier New"/>
        <family val="3"/>
      </rPr>
      <t>O00006</t>
    </r>
  </si>
  <si>
    <r>
      <rPr>
        <sz val="8"/>
        <rFont val="Courier New"/>
        <family val="3"/>
      </rPr>
      <t xml:space="preserve">SERVENTE COM ENCARGOS COMPLEMENTARES </t>
    </r>
  </si>
  <si>
    <r>
      <rPr>
        <sz val="8"/>
        <rFont val="Courier New"/>
        <family val="3"/>
      </rPr>
      <t>H</t>
    </r>
  </si>
  <si>
    <r>
      <rPr>
        <sz val="8"/>
        <rFont val="Courier New"/>
        <family val="3"/>
      </rPr>
      <t>O00005</t>
    </r>
  </si>
  <si>
    <r>
      <rPr>
        <sz val="8"/>
        <rFont val="Courier New"/>
        <family val="3"/>
      </rPr>
      <t xml:space="preserve">CARPINTEIRO DE FORMAS COM ENCARGOS COMPLEMENTARES </t>
    </r>
  </si>
  <si>
    <r>
      <rPr>
        <b/>
        <sz val="8"/>
        <rFont val="Courier New"/>
        <family val="3"/>
      </rPr>
      <t>TOTAL MAO DE OBRA:</t>
    </r>
  </si>
  <si>
    <r>
      <rPr>
        <b/>
        <sz val="8"/>
        <rFont val="Courier New"/>
        <family val="3"/>
      </rPr>
      <t>MATERIAL</t>
    </r>
  </si>
  <si>
    <r>
      <rPr>
        <sz val="8"/>
        <rFont val="Courier New"/>
        <family val="3"/>
      </rPr>
      <t>D00281</t>
    </r>
  </si>
  <si>
    <r>
      <rPr>
        <sz val="8"/>
        <rFont val="Courier New"/>
        <family val="3"/>
      </rPr>
      <t xml:space="preserve">Pernamanca 3" x 2" 4 m - madeira branca </t>
    </r>
  </si>
  <si>
    <r>
      <rPr>
        <sz val="8"/>
        <rFont val="Courier New"/>
        <family val="3"/>
      </rPr>
      <t>Dz</t>
    </r>
  </si>
  <si>
    <r>
      <rPr>
        <sz val="8"/>
        <rFont val="Courier New"/>
        <family val="3"/>
      </rPr>
      <t>D00475</t>
    </r>
  </si>
  <si>
    <r>
      <rPr>
        <sz val="8"/>
        <rFont val="Courier New"/>
        <family val="3"/>
      </rPr>
      <t xml:space="preserve">Lona com plotagem de gráfica </t>
    </r>
  </si>
  <si>
    <r>
      <rPr>
        <sz val="8"/>
        <rFont val="Courier New"/>
        <family val="3"/>
      </rPr>
      <t>D00084</t>
    </r>
  </si>
  <si>
    <r>
      <rPr>
        <sz val="8"/>
        <rFont val="Courier New"/>
        <family val="3"/>
      </rPr>
      <t xml:space="preserve">Prego 1 1/2"x13 </t>
    </r>
  </si>
  <si>
    <r>
      <rPr>
        <b/>
        <sz val="8"/>
        <rFont val="Courier New"/>
        <family val="3"/>
      </rPr>
      <t>TOTAL MATERIAL:</t>
    </r>
  </si>
  <si>
    <r>
      <rPr>
        <b/>
        <sz val="8"/>
        <rFont val="Courier New"/>
        <family val="3"/>
      </rPr>
      <t>VALOR SEM ENCARGOS:</t>
    </r>
  </si>
  <si>
    <r>
      <rPr>
        <b/>
        <sz val="8"/>
        <rFont val="Courier New"/>
        <family val="3"/>
      </rPr>
      <t>VALOR ENCARGOS (89.42%):</t>
    </r>
  </si>
  <si>
    <r>
      <rPr>
        <b/>
        <sz val="8"/>
        <rFont val="Courier New"/>
        <family val="3"/>
      </rPr>
      <t>VALOR COM ENCARGOS:</t>
    </r>
  </si>
  <si>
    <r>
      <rPr>
        <b/>
        <sz val="8"/>
        <rFont val="Courier New"/>
        <family val="3"/>
      </rPr>
      <t>VALOR BDI (29.00%):</t>
    </r>
  </si>
  <si>
    <r>
      <rPr>
        <b/>
        <sz val="8"/>
        <rFont val="Courier New"/>
        <family val="3"/>
      </rPr>
      <t>VALOR COM BDI:</t>
    </r>
  </si>
  <si>
    <r>
      <rPr>
        <sz val="8"/>
        <rFont val="Courier New"/>
        <family val="3"/>
      </rPr>
      <t>D00238</t>
    </r>
  </si>
  <si>
    <r>
      <rPr>
        <sz val="8"/>
        <rFont val="Courier New"/>
        <family val="3"/>
      </rPr>
      <t xml:space="preserve">Linha de nylon no. 80 </t>
    </r>
  </si>
  <si>
    <r>
      <rPr>
        <sz val="8"/>
        <rFont val="Courier New"/>
        <family val="3"/>
      </rPr>
      <t>Rl</t>
    </r>
  </si>
  <si>
    <r>
      <rPr>
        <sz val="8"/>
        <rFont val="Courier New"/>
        <family val="3"/>
      </rPr>
      <t>D00016</t>
    </r>
  </si>
  <si>
    <r>
      <rPr>
        <sz val="8"/>
        <rFont val="Courier New"/>
        <family val="3"/>
      </rPr>
      <t xml:space="preserve">Tábua de madeira branca 4m </t>
    </r>
  </si>
  <si>
    <r>
      <rPr>
        <sz val="8"/>
        <rFont val="Courier New"/>
        <family val="3"/>
      </rPr>
      <t>D00043</t>
    </r>
  </si>
  <si>
    <r>
      <rPr>
        <sz val="8"/>
        <rFont val="Courier New"/>
        <family val="3"/>
      </rPr>
      <t xml:space="preserve">Arame recozido No. 18 </t>
    </r>
  </si>
  <si>
    <r>
      <rPr>
        <sz val="8"/>
        <rFont val="Courier New"/>
        <family val="3"/>
      </rPr>
      <t>D00081</t>
    </r>
  </si>
  <si>
    <r>
      <rPr>
        <sz val="8"/>
        <rFont val="Courier New"/>
        <family val="3"/>
      </rPr>
      <t xml:space="preserve">Prego 2 1/2"x10 </t>
    </r>
  </si>
  <si>
    <r>
      <rPr>
        <b/>
        <sz val="8"/>
        <rFont val="Courier New"/>
        <family val="3"/>
      </rPr>
      <t>EQUIPAMENTO</t>
    </r>
  </si>
  <si>
    <r>
      <rPr>
        <sz val="8"/>
        <rFont val="Courier New"/>
        <family val="3"/>
      </rPr>
      <t>M00006</t>
    </r>
  </si>
  <si>
    <r>
      <rPr>
        <sz val="8"/>
        <rFont val="Courier New"/>
        <family val="3"/>
      </rPr>
      <t xml:space="preserve">Compactador de solo CM-13 </t>
    </r>
  </si>
  <si>
    <r>
      <rPr>
        <sz val="8"/>
        <rFont val="Courier New"/>
        <family val="3"/>
      </rPr>
      <t>Hp</t>
    </r>
  </si>
  <si>
    <r>
      <rPr>
        <b/>
        <sz val="8"/>
        <rFont val="Courier New"/>
        <family val="3"/>
      </rPr>
      <t>TOTAL EQUIPAMENTO:</t>
    </r>
  </si>
  <si>
    <r>
      <rPr>
        <sz val="8"/>
        <rFont val="Courier New"/>
        <family val="3"/>
      </rPr>
      <t>J00001</t>
    </r>
  </si>
  <si>
    <r>
      <rPr>
        <sz val="8"/>
        <rFont val="Courier New"/>
        <family val="3"/>
      </rPr>
      <t xml:space="preserve">Aterro arenoso </t>
    </r>
  </si>
  <si>
    <r>
      <rPr>
        <b/>
        <sz val="8"/>
        <rFont val="Courier New"/>
        <family val="3"/>
      </rPr>
      <t>SERVICO</t>
    </r>
  </si>
  <si>
    <r>
      <rPr>
        <sz val="8"/>
        <rFont val="Courier New"/>
        <family val="3"/>
      </rPr>
      <t>050036</t>
    </r>
  </si>
  <si>
    <r>
      <rPr>
        <sz val="8"/>
        <rFont val="Courier New"/>
        <family val="3"/>
      </rPr>
      <t>Forma  c/ madeira branca</t>
    </r>
  </si>
  <si>
    <r>
      <rPr>
        <sz val="8"/>
        <rFont val="Courier New"/>
        <family val="3"/>
      </rPr>
      <t>050037</t>
    </r>
  </si>
  <si>
    <r>
      <rPr>
        <sz val="8"/>
        <rFont val="Courier New"/>
        <family val="3"/>
      </rPr>
      <t>Desforma</t>
    </r>
  </si>
  <si>
    <r>
      <rPr>
        <sz val="8"/>
        <rFont val="Courier New"/>
        <family val="3"/>
      </rPr>
      <t>050038</t>
    </r>
  </si>
  <si>
    <r>
      <rPr>
        <sz val="8"/>
        <rFont val="Courier New"/>
        <family val="3"/>
      </rPr>
      <t>Armação p/ concreto</t>
    </r>
  </si>
  <si>
    <r>
      <rPr>
        <sz val="8"/>
        <rFont val="Courier New"/>
        <family val="3"/>
      </rPr>
      <t>050259</t>
    </r>
  </si>
  <si>
    <r>
      <rPr>
        <sz val="8"/>
        <rFont val="Courier New"/>
        <family val="3"/>
      </rPr>
      <t>Concreto c/ seixo Fck= 20 MPA (incl. preparo e lançamento)</t>
    </r>
  </si>
  <si>
    <r>
      <rPr>
        <b/>
        <sz val="8"/>
        <rFont val="Courier New"/>
        <family val="3"/>
      </rPr>
      <t>TOTAL SERVICO:</t>
    </r>
  </si>
  <si>
    <r>
      <rPr>
        <sz val="8"/>
        <rFont val="Courier New"/>
        <family val="3"/>
      </rPr>
      <t>00007319</t>
    </r>
  </si>
  <si>
    <r>
      <rPr>
        <sz val="8"/>
        <rFont val="Courier New"/>
        <family val="3"/>
      </rPr>
      <t>TINTA ASFALTICA IMPERMEABILIZANTE DISPERSA EM AGUA, PARA MATERIAIS CIMENTICIOS</t>
    </r>
  </si>
  <si>
    <r>
      <rPr>
        <sz val="8"/>
        <rFont val="Courier New"/>
        <family val="3"/>
      </rPr>
      <t>L</t>
    </r>
  </si>
  <si>
    <r>
      <rPr>
        <sz val="8"/>
        <rFont val="Courier New"/>
        <family val="3"/>
      </rPr>
      <t>88316</t>
    </r>
  </si>
  <si>
    <r>
      <rPr>
        <sz val="8"/>
        <rFont val="Courier New"/>
        <family val="3"/>
      </rPr>
      <t>SERVENTE COM ENCARGOS COMPLEMENTARES</t>
    </r>
  </si>
  <si>
    <r>
      <rPr>
        <sz val="8"/>
        <rFont val="Courier New"/>
        <family val="3"/>
      </rPr>
      <t>00034557</t>
    </r>
  </si>
  <si>
    <r>
      <rPr>
        <sz val="8"/>
        <rFont val="Courier New"/>
        <family val="3"/>
      </rPr>
      <t>TELA DE ACO SOLDADA GALVANIZADA/ZINCADA PARA ALVENARIA, FIO D = *1,20 A 1,70* MM, MALHA 15 X 15 MM, (C X L) *50 X 7,5* CM</t>
    </r>
  </si>
  <si>
    <r>
      <rPr>
        <sz val="8"/>
        <rFont val="Courier New"/>
        <family val="3"/>
      </rPr>
      <t>00037395</t>
    </r>
  </si>
  <si>
    <r>
      <rPr>
        <sz val="8"/>
        <rFont val="Courier New"/>
        <family val="3"/>
      </rPr>
      <t>PINO DE ACO COM FURO, HASTE = 27 MM (ACAO DIRETA)</t>
    </r>
  </si>
  <si>
    <r>
      <rPr>
        <sz val="8"/>
        <rFont val="Courier New"/>
        <family val="3"/>
      </rPr>
      <t>CENTO</t>
    </r>
  </si>
  <si>
    <r>
      <rPr>
        <sz val="8"/>
        <rFont val="Courier New"/>
        <family val="3"/>
      </rPr>
      <t>00037592</t>
    </r>
  </si>
  <si>
    <r>
      <rPr>
        <sz val="8"/>
        <rFont val="Courier New"/>
        <family val="3"/>
      </rPr>
      <t>BLOCO CERAMICO DE VEDACAO COM FUROS NA VERTICAL, 9 X 19 X 39 CM - 4,5 MPA (NBR 15270)</t>
    </r>
  </si>
  <si>
    <r>
      <rPr>
        <sz val="8"/>
        <rFont val="Courier New"/>
        <family val="3"/>
      </rPr>
      <t>87369</t>
    </r>
  </si>
  <si>
    <r>
      <rPr>
        <sz val="8"/>
        <rFont val="Courier New"/>
        <family val="3"/>
      </rPr>
      <t>ARGAMASSA TRAÇO 1:2:8 (EM VOLUME DE CIMENTO, CAL E AREIA MÉDIA ÚMIDA) PARA EMBOÇO/MASSA ÚNICA/ASSENTAMENTO DE ALVENARIA DE VEDAÇÃO, PREPARO MANUAL. AF_08/2019</t>
    </r>
  </si>
  <si>
    <r>
      <rPr>
        <sz val="8"/>
        <rFont val="Courier New"/>
        <family val="3"/>
      </rPr>
      <t>88309</t>
    </r>
  </si>
  <si>
    <r>
      <rPr>
        <sz val="8"/>
        <rFont val="Courier New"/>
        <family val="3"/>
      </rPr>
      <t>PEDREIRO COM ENCARGOS COMPLEMENTARES</t>
    </r>
  </si>
  <si>
    <r>
      <rPr>
        <sz val="8"/>
        <rFont val="Courier New"/>
        <family val="3"/>
      </rPr>
      <t>00002692</t>
    </r>
  </si>
  <si>
    <r>
      <rPr>
        <sz val="8"/>
        <rFont val="Courier New"/>
        <family val="3"/>
      </rPr>
      <t>DESMOLDANTE PROTETOR PARA FORMAS DE MADEIRA, DE BASE OLEOSA EMULSIONADA EM AGUA</t>
    </r>
  </si>
  <si>
    <r>
      <rPr>
        <sz val="8"/>
        <rFont val="Courier New"/>
        <family val="3"/>
      </rPr>
      <t>00039017</t>
    </r>
  </si>
  <si>
    <r>
      <rPr>
        <sz val="8"/>
        <rFont val="Courier New"/>
        <family val="3"/>
      </rPr>
      <t>ESPACADOR / DISTANCIADOR CIRCULAR COM ENTRADA LATERAL, EM PLASTICO, PARA VERGALHAO *4,2 A 12,5* MM, COBRIMENTO 20 MM</t>
    </r>
  </si>
  <si>
    <r>
      <rPr>
        <sz val="8"/>
        <rFont val="Courier New"/>
        <family val="3"/>
      </rPr>
      <t>87294</t>
    </r>
  </si>
  <si>
    <r>
      <rPr>
        <sz val="8"/>
        <rFont val="Courier New"/>
        <family val="3"/>
      </rPr>
      <t>ARGAMASSA TRAÇO 1:2:9 (EM VOLUME DE CIMENTO, CAL E AREIA MÉDIA ÚMIDA) PARA EMBOÇO/MASSA ÚNICA/ASSENTAMENTO DE ALVENARIA DE VEDAÇÃO, PREPARO MECÂNICO COM BETONEIRA 600 L. AF_08/2019</t>
    </r>
  </si>
  <si>
    <r>
      <rPr>
        <sz val="8"/>
        <rFont val="Courier New"/>
        <family val="3"/>
      </rPr>
      <t>92270</t>
    </r>
  </si>
  <si>
    <r>
      <rPr>
        <sz val="8"/>
        <rFont val="Courier New"/>
        <family val="3"/>
      </rPr>
      <t>FABRICAÇÃO DE FÔRMA PARA VIGAS, COM MADEIRA SERRADA, E = 25 MM. AF_12/2015</t>
    </r>
  </si>
  <si>
    <r>
      <rPr>
        <sz val="8"/>
        <rFont val="Courier New"/>
        <family val="3"/>
      </rPr>
      <t>92793</t>
    </r>
  </si>
  <si>
    <r>
      <rPr>
        <sz val="8"/>
        <rFont val="Courier New"/>
        <family val="3"/>
      </rPr>
      <t>CORTE E DOBRA DE AÇO CA-50, DIÂMETRO DE 8,0 MM, UTILIZADO EM ESTRUTURAS DIVERSAS, EXCETO LAJES. AF_12/2015</t>
    </r>
  </si>
  <si>
    <r>
      <rPr>
        <sz val="8"/>
        <rFont val="Courier New"/>
        <family val="3"/>
      </rPr>
      <t>94970</t>
    </r>
  </si>
  <si>
    <r>
      <rPr>
        <sz val="8"/>
        <rFont val="Courier New"/>
        <family val="3"/>
      </rPr>
      <t>CONCRETO FCK = 20MPA, TRAÇO 1:2,7:3 (CIMENTO/ AREIA MÉDIA/ BRITA 1)  - PREPARO MECÂNICO COM BETONEIRA 600 L. AF_07/2016</t>
    </r>
  </si>
  <si>
    <r>
      <rPr>
        <sz val="8"/>
        <rFont val="Courier New"/>
        <family val="3"/>
      </rPr>
      <t>92791</t>
    </r>
  </si>
  <si>
    <r>
      <rPr>
        <sz val="8"/>
        <rFont val="Courier New"/>
        <family val="3"/>
      </rPr>
      <t>CORTE E DOBRA DE AÇO CA-60, DIÂMETRO DE 5,0 MM, UTILIZADO EM ESTRUTURAS DIVERSAS, EXCETO LAJES. AF_12/2015</t>
    </r>
  </si>
  <si>
    <r>
      <rPr>
        <sz val="8"/>
        <rFont val="Courier New"/>
        <family val="3"/>
      </rPr>
      <t>O00004</t>
    </r>
  </si>
  <si>
    <r>
      <rPr>
        <sz val="8"/>
        <rFont val="Courier New"/>
        <family val="3"/>
      </rPr>
      <t xml:space="preserve">PEDREIRO COM ENCARGOS COMPLEMENTARES </t>
    </r>
  </si>
  <si>
    <r>
      <rPr>
        <sz val="8"/>
        <rFont val="Courier New"/>
        <family val="3"/>
      </rPr>
      <t>110248</t>
    </r>
  </si>
  <si>
    <r>
      <rPr>
        <sz val="8"/>
        <rFont val="Courier New"/>
        <family val="3"/>
      </rPr>
      <t>Argamassa de cimento e areia no traço 1:3</t>
    </r>
  </si>
  <si>
    <r>
      <rPr>
        <sz val="8"/>
        <rFont val="Courier New"/>
        <family val="3"/>
      </rPr>
      <t>110764</t>
    </r>
  </si>
  <si>
    <r>
      <rPr>
        <sz val="8"/>
        <rFont val="Courier New"/>
        <family val="3"/>
      </rPr>
      <t>Argamassa de cimento,areia e adit. plast. 1:6</t>
    </r>
  </si>
  <si>
    <r>
      <rPr>
        <sz val="8"/>
        <rFont val="Courier New"/>
        <family val="3"/>
      </rPr>
      <t>A00004</t>
    </r>
  </si>
  <si>
    <r>
      <rPr>
        <sz val="8"/>
        <rFont val="Courier New"/>
        <family val="3"/>
      </rPr>
      <t xml:space="preserve">Azulejo branco 15x15cm </t>
    </r>
  </si>
  <si>
    <r>
      <rPr>
        <sz val="8"/>
        <rFont val="Courier New"/>
        <family val="3"/>
      </rPr>
      <t>D00080</t>
    </r>
  </si>
  <si>
    <r>
      <rPr>
        <sz val="8"/>
        <rFont val="Courier New"/>
        <family val="3"/>
      </rPr>
      <t xml:space="preserve">Argamassa AC-I </t>
    </r>
  </si>
  <si>
    <r>
      <rPr>
        <sz val="8"/>
        <rFont val="Courier New"/>
        <family val="3"/>
      </rPr>
      <t>D00079</t>
    </r>
  </si>
  <si>
    <r>
      <rPr>
        <sz val="8"/>
        <rFont val="Courier New"/>
        <family val="3"/>
      </rPr>
      <t xml:space="preserve">Rejunte (p/ ceramica) </t>
    </r>
  </si>
  <si>
    <r>
      <rPr>
        <sz val="8"/>
        <rFont val="Courier New"/>
        <family val="3"/>
      </rPr>
      <t>J00003</t>
    </r>
  </si>
  <si>
    <r>
      <rPr>
        <sz val="8"/>
        <rFont val="Courier New"/>
        <family val="3"/>
      </rPr>
      <t xml:space="preserve">Cimento </t>
    </r>
  </si>
  <si>
    <r>
      <rPr>
        <sz val="8"/>
        <rFont val="Courier New"/>
        <family val="3"/>
      </rPr>
      <t>SC</t>
    </r>
  </si>
  <si>
    <r>
      <rPr>
        <sz val="8"/>
        <rFont val="Courier New"/>
        <family val="3"/>
      </rPr>
      <t>J00007</t>
    </r>
  </si>
  <si>
    <r>
      <rPr>
        <sz val="8"/>
        <rFont val="Courier New"/>
        <family val="3"/>
      </rPr>
      <t xml:space="preserve">Seixo lavado </t>
    </r>
  </si>
  <si>
    <r>
      <rPr>
        <sz val="8"/>
        <rFont val="Courier New"/>
        <family val="3"/>
      </rPr>
      <t>J00005</t>
    </r>
  </si>
  <si>
    <r>
      <rPr>
        <sz val="8"/>
        <rFont val="Courier New"/>
        <family val="3"/>
      </rPr>
      <t xml:space="preserve">Areia </t>
    </r>
  </si>
  <si>
    <r>
      <rPr>
        <sz val="8"/>
        <rFont val="Courier New"/>
        <family val="3"/>
      </rPr>
      <t>A00055</t>
    </r>
  </si>
  <si>
    <r>
      <rPr>
        <sz val="8"/>
        <rFont val="Courier New"/>
        <family val="3"/>
      </rPr>
      <t xml:space="preserve">Lajota ceramica - PEI IV - (Padrão Médio) </t>
    </r>
  </si>
  <si>
    <r>
      <rPr>
        <sz val="8"/>
        <rFont val="Courier New"/>
        <family val="3"/>
      </rPr>
      <t>Escavação manual ate 1.50m de profundidade</t>
    </r>
  </si>
  <si>
    <r>
      <rPr>
        <sz val="8"/>
        <rFont val="Courier New"/>
        <family val="3"/>
      </rPr>
      <t>040025</t>
    </r>
  </si>
  <si>
    <r>
      <rPr>
        <sz val="8"/>
        <rFont val="Courier New"/>
        <family val="3"/>
      </rPr>
      <t>Fundação corrida/bloco c/pedra preta arg.no traço 1:8</t>
    </r>
  </si>
  <si>
    <r>
      <rPr>
        <sz val="8"/>
        <rFont val="Courier New"/>
        <family val="3"/>
      </rPr>
      <t>040026</t>
    </r>
  </si>
  <si>
    <r>
      <rPr>
        <sz val="8"/>
        <rFont val="Courier New"/>
        <family val="3"/>
      </rPr>
      <t>Baldrame em conc.ciclópico c/pedra preta incl.forma</t>
    </r>
  </si>
  <si>
    <r>
      <rPr>
        <sz val="8"/>
        <rFont val="Courier New"/>
        <family val="3"/>
      </rPr>
      <t>130584</t>
    </r>
  </si>
  <si>
    <r>
      <rPr>
        <sz val="8"/>
        <rFont val="Courier New"/>
        <family val="3"/>
      </rPr>
      <t>Concreto c/ seixo e junta seca e=10cm</t>
    </r>
  </si>
  <si>
    <r>
      <rPr>
        <sz val="8"/>
        <rFont val="Courier New"/>
        <family val="3"/>
      </rPr>
      <t>90447</t>
    </r>
  </si>
  <si>
    <r>
      <rPr>
        <sz val="8"/>
        <rFont val="Courier New"/>
        <family val="3"/>
      </rPr>
      <t>RASGO EM ALVENARIA PARA ELETRODUTOS COM DIAMETROS MENORES OU IGUAIS A 40 MM. AF_05/2015</t>
    </r>
  </si>
  <si>
    <r>
      <rPr>
        <sz val="8"/>
        <rFont val="Courier New"/>
        <family val="3"/>
      </rPr>
      <t>90456</t>
    </r>
  </si>
  <si>
    <r>
      <rPr>
        <sz val="8"/>
        <rFont val="Courier New"/>
        <family val="3"/>
      </rPr>
      <t>QUEBRA EM ALVENARIA PARA INSTALAÇÃO DE CAIXA DE TOMADA (4X4 OU 4X2). AF_05/2015</t>
    </r>
  </si>
  <si>
    <r>
      <rPr>
        <sz val="8"/>
        <rFont val="Courier New"/>
        <family val="3"/>
      </rPr>
      <t>90466</t>
    </r>
  </si>
  <si>
    <r>
      <rPr>
        <sz val="8"/>
        <rFont val="Courier New"/>
        <family val="3"/>
      </rPr>
      <t>CHUMBAMENTO LINEAR EM ALVENARIA PARA RAMAIS/DISTRIBUIÇÃO COM DIÂMETROS MENORES OU IGUAIS A 40 MM. AF_05/2015</t>
    </r>
  </si>
  <si>
    <r>
      <rPr>
        <sz val="8"/>
        <rFont val="Courier New"/>
        <family val="3"/>
      </rPr>
      <t>91842</t>
    </r>
  </si>
  <si>
    <r>
      <rPr>
        <sz val="8"/>
        <rFont val="Courier New"/>
        <family val="3"/>
      </rPr>
      <t>ELETRODUTO FLEXÍVEL CORRUGADO, PVC, DN 20 MM (1/2"), PARA CIRCUITOS TERMINAIS, INSTALADO EM LAJE - FORNECIMENTO E INSTALAÇÃO. AF_12/2015</t>
    </r>
  </si>
  <si>
    <r>
      <rPr>
        <sz val="8"/>
        <rFont val="Courier New"/>
        <family val="3"/>
      </rPr>
      <t>91852</t>
    </r>
  </si>
  <si>
    <r>
      <rPr>
        <sz val="8"/>
        <rFont val="Courier New"/>
        <family val="3"/>
      </rPr>
      <t>ELETRODUTO FLEXÍVEL CORRUGADO, PVC, DN 20 MM (1/2"), PARA CIRCUITOS TERMINAIS, INSTALADO EM PAREDE - FORNECIMENTO E INSTALAÇÃO. AF_12/2015</t>
    </r>
  </si>
  <si>
    <r>
      <rPr>
        <sz val="8"/>
        <rFont val="Courier New"/>
        <family val="3"/>
      </rPr>
      <t>91924</t>
    </r>
  </si>
  <si>
    <r>
      <rPr>
        <sz val="8"/>
        <rFont val="Courier New"/>
        <family val="3"/>
      </rPr>
      <t>CABO DE COBRE FLEXÍVEL ISOLADO, 1,5 MM², ANTI-CHAMA 450/750 V, PARA CIRCUITOS TERMINAIS - FORNECIMENTO E INSTALAÇÃO. AF_12/2015</t>
    </r>
  </si>
  <si>
    <r>
      <rPr>
        <sz val="8"/>
        <rFont val="Courier New"/>
        <family val="3"/>
      </rPr>
      <t>91937</t>
    </r>
  </si>
  <si>
    <r>
      <rPr>
        <sz val="8"/>
        <rFont val="Courier New"/>
        <family val="3"/>
      </rPr>
      <t>CAIXA OCTOGONAL 3" X 3", PVC, INSTALADA EM LAJE - FORNECIMENTO E INSTALAÇÃO. AF_12/2015</t>
    </r>
  </si>
  <si>
    <r>
      <rPr>
        <sz val="8"/>
        <rFont val="Courier New"/>
        <family val="3"/>
      </rPr>
      <t>91940</t>
    </r>
  </si>
  <si>
    <r>
      <rPr>
        <sz val="8"/>
        <rFont val="Courier New"/>
        <family val="3"/>
      </rPr>
      <t>CAIXA RETANGULAR 4" X 2" MÉDIA (1,30 M DO PISO), PVC, INSTALADA EM PAREDE - FORNECIMENTO E INSTALAÇÃO. AF_12/2015</t>
    </r>
  </si>
  <si>
    <r>
      <rPr>
        <sz val="8"/>
        <rFont val="Courier New"/>
        <family val="3"/>
      </rPr>
      <t>91953</t>
    </r>
  </si>
  <si>
    <r>
      <rPr>
        <sz val="8"/>
        <rFont val="Courier New"/>
        <family val="3"/>
      </rPr>
      <t>INTERRUPTOR SIMPLES (1 MÓDULO), 10A/250V, INCLUINDO SUPORTE E PLACA - FORNECIMENTO E INSTALAÇÃO. AF_12/2015</t>
    </r>
  </si>
  <si>
    <r>
      <rPr>
        <sz val="8"/>
        <rFont val="Courier New"/>
        <family val="3"/>
      </rPr>
      <t>91926</t>
    </r>
  </si>
  <si>
    <r>
      <rPr>
        <sz val="8"/>
        <rFont val="Courier New"/>
        <family val="3"/>
      </rPr>
      <t>CABO DE COBRE FLEXÍVEL ISOLADO, 2,5 MM², ANTI-CHAMA 450/750 V, PARA CIRCUITOS TERMINAIS - FORNECIMENTO E INSTALAÇÃO. AF_12/2015</t>
    </r>
  </si>
  <si>
    <r>
      <rPr>
        <sz val="8"/>
        <rFont val="Courier New"/>
        <family val="3"/>
      </rPr>
      <t>91997</t>
    </r>
  </si>
  <si>
    <r>
      <rPr>
        <sz val="8"/>
        <rFont val="Courier New"/>
        <family val="3"/>
      </rPr>
      <t>TOMADA MÉDIA DE EMBUTIR (1 MÓDULO), 2P+T 20 A, INCLUINDO SUPORTE E PLACA - FORNECIMENTO E INSTALAÇÃO. AF_12/2015</t>
    </r>
  </si>
  <si>
    <r>
      <rPr>
        <sz val="8"/>
        <rFont val="Courier New"/>
        <family val="3"/>
      </rPr>
      <t>00012043</t>
    </r>
  </si>
  <si>
    <r>
      <rPr>
        <sz val="8"/>
        <rFont val="Courier New"/>
        <family val="3"/>
      </rPr>
      <t>QUADRO DE DISTRIBUICAO COM BARRAMENTO TRIFASICO, DE EMBUTIR, EM CHAPA DE ACO GALVANIZADO, PARA 30 DISJUNTORES DIN, 225 A</t>
    </r>
  </si>
  <si>
    <r>
      <rPr>
        <sz val="8"/>
        <rFont val="Courier New"/>
        <family val="3"/>
      </rPr>
      <t>88247</t>
    </r>
  </si>
  <si>
    <r>
      <rPr>
        <sz val="8"/>
        <rFont val="Courier New"/>
        <family val="3"/>
      </rPr>
      <t>AUXILIAR DE ELETRICISTA COM ENCARGOS COMPLEMENTARES</t>
    </r>
  </si>
  <si>
    <r>
      <rPr>
        <sz val="8"/>
        <rFont val="Courier New"/>
        <family val="3"/>
      </rPr>
      <t>88264</t>
    </r>
  </si>
  <si>
    <r>
      <rPr>
        <sz val="8"/>
        <rFont val="Courier New"/>
        <family val="3"/>
      </rPr>
      <t>ELETRICISTA COM ENCARGOS COMPLEMENTARES</t>
    </r>
  </si>
  <si>
    <r>
      <rPr>
        <sz val="8"/>
        <rFont val="Courier New"/>
        <family val="3"/>
      </rPr>
      <t>O00007</t>
    </r>
  </si>
  <si>
    <r>
      <rPr>
        <sz val="8"/>
        <rFont val="Courier New"/>
        <family val="3"/>
      </rPr>
      <t>O00010</t>
    </r>
  </si>
  <si>
    <r>
      <rPr>
        <sz val="8"/>
        <rFont val="Courier New"/>
        <family val="3"/>
      </rPr>
      <t xml:space="preserve">ELETRICISTA COM ENCARGOS COMPLEMENTARES </t>
    </r>
  </si>
  <si>
    <r>
      <rPr>
        <sz val="8"/>
        <rFont val="Courier New"/>
        <family val="3"/>
      </rPr>
      <t>E00558</t>
    </r>
  </si>
  <si>
    <r>
      <rPr>
        <sz val="8"/>
        <rFont val="Courier New"/>
        <family val="3"/>
      </rPr>
      <t xml:space="preserve">Haste de Aço cobreada 5/8"x2,40m c/ conector </t>
    </r>
  </si>
  <si>
    <r>
      <rPr>
        <sz val="8"/>
        <rFont val="Courier New"/>
        <family val="3"/>
      </rPr>
      <t>E00771</t>
    </r>
  </si>
  <si>
    <r>
      <rPr>
        <sz val="8"/>
        <rFont val="Courier New"/>
        <family val="3"/>
      </rPr>
      <t xml:space="preserve">Ventilador de teto </t>
    </r>
  </si>
  <si>
    <r>
      <rPr>
        <sz val="8"/>
        <rFont val="Courier New"/>
        <family val="3"/>
      </rPr>
      <t>E00088</t>
    </r>
  </si>
  <si>
    <r>
      <rPr>
        <sz val="8"/>
        <rFont val="Courier New"/>
        <family val="3"/>
      </rPr>
      <t xml:space="preserve">Disjuntor 3P-40A </t>
    </r>
  </si>
  <si>
    <r>
      <rPr>
        <sz val="8"/>
        <rFont val="Courier New"/>
        <family val="3"/>
      </rPr>
      <t>E00291</t>
    </r>
  </si>
  <si>
    <r>
      <rPr>
        <sz val="8"/>
        <rFont val="Courier New"/>
        <family val="3"/>
      </rPr>
      <t xml:space="preserve">Luva p/ elet. FºGº de 1 1/4" (IE) </t>
    </r>
  </si>
  <si>
    <r>
      <rPr>
        <sz val="8"/>
        <rFont val="Courier New"/>
        <family val="3"/>
      </rPr>
      <t>E00300</t>
    </r>
  </si>
  <si>
    <r>
      <rPr>
        <sz val="8"/>
        <rFont val="Courier New"/>
        <family val="3"/>
      </rPr>
      <t xml:space="preserve">Quadro p/ medição trifásico - padrão CELPA </t>
    </r>
  </si>
  <si>
    <r>
      <rPr>
        <sz val="8"/>
        <rFont val="Courier New"/>
        <family val="3"/>
      </rPr>
      <t>E00077</t>
    </r>
  </si>
  <si>
    <r>
      <rPr>
        <sz val="8"/>
        <rFont val="Courier New"/>
        <family val="3"/>
      </rPr>
      <t xml:space="preserve">Cabo de cobre 25mm2 - 750V </t>
    </r>
  </si>
  <si>
    <r>
      <rPr>
        <sz val="8"/>
        <rFont val="Courier New"/>
        <family val="3"/>
      </rPr>
      <t>E00292</t>
    </r>
  </si>
  <si>
    <r>
      <rPr>
        <sz val="8"/>
        <rFont val="Courier New"/>
        <family val="3"/>
      </rPr>
      <t xml:space="preserve">Curva 90º p/ elet. FºGº 1 1/4" (IE) </t>
    </r>
  </si>
  <si>
    <r>
      <rPr>
        <sz val="8"/>
        <rFont val="Courier New"/>
        <family val="3"/>
      </rPr>
      <t>E00290</t>
    </r>
  </si>
  <si>
    <r>
      <rPr>
        <sz val="8"/>
        <rFont val="Courier New"/>
        <family val="3"/>
      </rPr>
      <t xml:space="preserve">Bucha / arruela 1 1/4"-aluminio </t>
    </r>
  </si>
  <si>
    <r>
      <rPr>
        <sz val="8"/>
        <rFont val="Courier New"/>
        <family val="3"/>
      </rPr>
      <t>E00268</t>
    </r>
  </si>
  <si>
    <r>
      <rPr>
        <sz val="8"/>
        <rFont val="Courier New"/>
        <family val="3"/>
      </rPr>
      <t xml:space="preserve">Eletroduto - ferro galvanizado 1 1/4" </t>
    </r>
  </si>
  <si>
    <r>
      <rPr>
        <sz val="8"/>
        <rFont val="Courier New"/>
        <family val="3"/>
      </rPr>
      <t>040257</t>
    </r>
  </si>
  <si>
    <r>
      <rPr>
        <sz val="8"/>
        <rFont val="Courier New"/>
        <family val="3"/>
      </rPr>
      <t>Lastro de concreto magro c/ seixo</t>
    </r>
  </si>
  <si>
    <r>
      <rPr>
        <sz val="8"/>
        <rFont val="Courier New"/>
        <family val="3"/>
      </rPr>
      <t>050681</t>
    </r>
  </si>
  <si>
    <r>
      <rPr>
        <sz val="8"/>
        <rFont val="Courier New"/>
        <family val="3"/>
      </rPr>
      <t>Concreto armado Fck=15 MPA c/forma mad. branca</t>
    </r>
  </si>
  <si>
    <r>
      <rPr>
        <sz val="8"/>
        <rFont val="Courier New"/>
        <family val="3"/>
      </rPr>
      <t>060045</t>
    </r>
  </si>
  <si>
    <r>
      <rPr>
        <sz val="8"/>
        <rFont val="Courier New"/>
        <family val="3"/>
      </rPr>
      <t>Alvenaria tijolo de barro a singelo</t>
    </r>
  </si>
  <si>
    <r>
      <rPr>
        <sz val="8"/>
        <rFont val="Courier New"/>
        <family val="3"/>
      </rPr>
      <t>Chapisco de cimento e areia no traço 1:3</t>
    </r>
  </si>
  <si>
    <r>
      <rPr>
        <sz val="8"/>
        <rFont val="Courier New"/>
        <family val="3"/>
      </rPr>
      <t>Reboco com argamassa 1:6:Adit. Plast.</t>
    </r>
  </si>
  <si>
    <r>
      <rPr>
        <sz val="8"/>
        <rFont val="Courier New"/>
        <family val="3"/>
      </rPr>
      <t>130113</t>
    </r>
  </si>
  <si>
    <r>
      <rPr>
        <sz val="8"/>
        <rFont val="Courier New"/>
        <family val="3"/>
      </rPr>
      <t>Cimentado liso e=2cm traço 1:3</t>
    </r>
  </si>
  <si>
    <r>
      <rPr>
        <sz val="8"/>
        <rFont val="Courier New"/>
        <family val="3"/>
      </rPr>
      <t>E00266</t>
    </r>
  </si>
  <si>
    <r>
      <rPr>
        <sz val="8"/>
        <rFont val="Courier New"/>
        <family val="3"/>
      </rPr>
      <t xml:space="preserve">Eletroduto - ferro galvanizado 3/4" </t>
    </r>
  </si>
  <si>
    <r>
      <rPr>
        <sz val="8"/>
        <rFont val="Courier New"/>
        <family val="3"/>
      </rPr>
      <t>E00267</t>
    </r>
  </si>
  <si>
    <r>
      <rPr>
        <sz val="8"/>
        <rFont val="Courier New"/>
        <family val="3"/>
      </rPr>
      <t xml:space="preserve">Eletroduto - ferro galvanizado 1" </t>
    </r>
  </si>
  <si>
    <r>
      <rPr>
        <sz val="8"/>
        <rFont val="Courier New"/>
        <family val="3"/>
      </rPr>
      <t>E00568</t>
    </r>
  </si>
  <si>
    <r>
      <rPr>
        <sz val="8"/>
        <rFont val="Courier New"/>
        <family val="3"/>
      </rPr>
      <t xml:space="preserve">Isolador roldana 72x72 </t>
    </r>
  </si>
  <si>
    <r>
      <rPr>
        <b/>
        <sz val="8"/>
        <rFont val="Courier New"/>
        <family val="3"/>
      </rPr>
      <t>GERAL</t>
    </r>
  </si>
  <si>
    <r>
      <rPr>
        <sz val="8"/>
        <rFont val="Courier New"/>
        <family val="3"/>
      </rPr>
      <t>INS-324457</t>
    </r>
  </si>
  <si>
    <r>
      <rPr>
        <sz val="8"/>
        <rFont val="Courier New"/>
        <family val="3"/>
      </rPr>
      <t xml:space="preserve">Painel LED 24W
</t>
    </r>
  </si>
  <si>
    <r>
      <rPr>
        <sz val="8"/>
        <rFont val="Courier New"/>
        <family val="3"/>
      </rPr>
      <t xml:space="preserve">MERCADO </t>
    </r>
  </si>
  <si>
    <r>
      <rPr>
        <b/>
        <sz val="8"/>
        <rFont val="Courier New"/>
        <family val="3"/>
      </rPr>
      <t>TOTAL GERAL:</t>
    </r>
  </si>
  <si>
    <r>
      <rPr>
        <sz val="8"/>
        <rFont val="Courier New"/>
        <family val="3"/>
      </rPr>
      <t>INS-023270</t>
    </r>
  </si>
  <si>
    <r>
      <rPr>
        <sz val="8"/>
        <rFont val="Courier New"/>
        <family val="3"/>
      </rPr>
      <t xml:space="preserve">Painel LED 18
</t>
    </r>
  </si>
  <si>
    <r>
      <rPr>
        <sz val="8"/>
        <rFont val="Courier New"/>
        <family val="3"/>
      </rPr>
      <t>O00011</t>
    </r>
  </si>
  <si>
    <r>
      <rPr>
        <sz val="8"/>
        <rFont val="Courier New"/>
        <family val="3"/>
      </rPr>
      <t xml:space="preserve">ENCANADOR OU BOMBEIRO HIDRÁULICO COM ENCARGOS COMPLEMENTARES </t>
    </r>
  </si>
  <si>
    <r>
      <rPr>
        <sz val="8"/>
        <rFont val="Courier New"/>
        <family val="3"/>
      </rPr>
      <t>H00088</t>
    </r>
  </si>
  <si>
    <r>
      <rPr>
        <sz val="8"/>
        <rFont val="Courier New"/>
        <family val="3"/>
      </rPr>
      <t xml:space="preserve">Joelho/Cotovelo 90º em PVC - JS - 40mm-LH </t>
    </r>
  </si>
  <si>
    <r>
      <rPr>
        <sz val="8"/>
        <rFont val="Courier New"/>
        <family val="3"/>
      </rPr>
      <t>H00084</t>
    </r>
  </si>
  <si>
    <r>
      <rPr>
        <sz val="8"/>
        <rFont val="Courier New"/>
        <family val="3"/>
      </rPr>
      <t xml:space="preserve">Junção simples inv.45 em PVC - JS - 75x75mm (LS) </t>
    </r>
  </si>
  <si>
    <r>
      <rPr>
        <sz val="8"/>
        <rFont val="Courier New"/>
        <family val="3"/>
      </rPr>
      <t>H00086</t>
    </r>
  </si>
  <si>
    <r>
      <rPr>
        <sz val="8"/>
        <rFont val="Courier New"/>
        <family val="3"/>
      </rPr>
      <t xml:space="preserve">Ralo PVC c/ saída 100x53x40mm </t>
    </r>
  </si>
  <si>
    <r>
      <rPr>
        <sz val="8"/>
        <rFont val="Courier New"/>
        <family val="3"/>
      </rPr>
      <t>H00008</t>
    </r>
  </si>
  <si>
    <r>
      <rPr>
        <sz val="8"/>
        <rFont val="Courier New"/>
        <family val="3"/>
      </rPr>
      <t xml:space="preserve">Caixa sifonada de PVC c/ grelha - 100x100x50mm </t>
    </r>
  </si>
  <si>
    <r>
      <rPr>
        <sz val="8"/>
        <rFont val="Courier New"/>
        <family val="3"/>
      </rPr>
      <t>H00003</t>
    </r>
  </si>
  <si>
    <r>
      <rPr>
        <sz val="8"/>
        <rFont val="Courier New"/>
        <family val="3"/>
      </rPr>
      <t xml:space="preserve">Tubo em PVC - 50mm (LS) </t>
    </r>
  </si>
  <si>
    <r>
      <rPr>
        <sz val="8"/>
        <rFont val="Courier New"/>
        <family val="3"/>
      </rPr>
      <t>H00085</t>
    </r>
  </si>
  <si>
    <r>
      <rPr>
        <sz val="8"/>
        <rFont val="Courier New"/>
        <family val="3"/>
      </rPr>
      <t xml:space="preserve">Curva 45 em PVC - JS - 75mm (LH) </t>
    </r>
  </si>
  <si>
    <r>
      <rPr>
        <sz val="8"/>
        <rFont val="Courier New"/>
        <family val="3"/>
      </rPr>
      <t>H00004</t>
    </r>
  </si>
  <si>
    <r>
      <rPr>
        <sz val="8"/>
        <rFont val="Courier New"/>
        <family val="3"/>
      </rPr>
      <t xml:space="preserve">Tubo em PVC - 40mm (LS) </t>
    </r>
  </si>
  <si>
    <r>
      <rPr>
        <sz val="8"/>
        <rFont val="Courier New"/>
        <family val="3"/>
      </rPr>
      <t>H00089</t>
    </r>
  </si>
  <si>
    <r>
      <rPr>
        <sz val="8"/>
        <rFont val="Courier New"/>
        <family val="3"/>
      </rPr>
      <t xml:space="preserve">Te longo em PVC - JS - 100x75mm (LS) </t>
    </r>
  </si>
  <si>
    <r>
      <rPr>
        <sz val="8"/>
        <rFont val="Courier New"/>
        <family val="3"/>
      </rPr>
      <t>H00079</t>
    </r>
  </si>
  <si>
    <r>
      <rPr>
        <sz val="8"/>
        <rFont val="Courier New"/>
        <family val="3"/>
      </rPr>
      <t xml:space="preserve">Te em PVC 3/4" x 3/4" (LH) </t>
    </r>
  </si>
  <si>
    <r>
      <rPr>
        <sz val="8"/>
        <rFont val="Courier New"/>
        <family val="3"/>
      </rPr>
      <t>H00082</t>
    </r>
  </si>
  <si>
    <r>
      <rPr>
        <sz val="8"/>
        <rFont val="Courier New"/>
        <family val="3"/>
      </rPr>
      <t xml:space="preserve">Adaptador curto em PVC 3/4" (LH) </t>
    </r>
  </si>
  <si>
    <r>
      <rPr>
        <sz val="8"/>
        <rFont val="Courier New"/>
        <family val="3"/>
      </rPr>
      <t>H00080</t>
    </r>
  </si>
  <si>
    <r>
      <rPr>
        <sz val="8"/>
        <rFont val="Courier New"/>
        <family val="3"/>
      </rPr>
      <t xml:space="preserve">Cotovelo em PVC 3/4" x 3/4" (LH) </t>
    </r>
  </si>
  <si>
    <r>
      <rPr>
        <sz val="8"/>
        <rFont val="Courier New"/>
        <family val="3"/>
      </rPr>
      <t>H00074</t>
    </r>
  </si>
  <si>
    <r>
      <rPr>
        <sz val="8"/>
        <rFont val="Courier New"/>
        <family val="3"/>
      </rPr>
      <t xml:space="preserve">Tubo em PVC 1 1/2" (LH) </t>
    </r>
  </si>
  <si>
    <r>
      <rPr>
        <sz val="8"/>
        <rFont val="Courier New"/>
        <family val="3"/>
      </rPr>
      <t>H00075</t>
    </r>
  </si>
  <si>
    <r>
      <rPr>
        <sz val="8"/>
        <rFont val="Courier New"/>
        <family val="3"/>
      </rPr>
      <t xml:space="preserve">Adaptador curto em PVC 1 1/2" (LH) </t>
    </r>
  </si>
  <si>
    <r>
      <rPr>
        <sz val="8"/>
        <rFont val="Courier New"/>
        <family val="3"/>
      </rPr>
      <t>H00078</t>
    </r>
  </si>
  <si>
    <r>
      <rPr>
        <sz val="8"/>
        <rFont val="Courier New"/>
        <family val="3"/>
      </rPr>
      <t xml:space="preserve">Tubo em PVC 3/4" (LH) </t>
    </r>
  </si>
  <si>
    <r>
      <rPr>
        <sz val="8"/>
        <rFont val="Courier New"/>
        <family val="3"/>
      </rPr>
      <t>00007258</t>
    </r>
  </si>
  <si>
    <r>
      <rPr>
        <sz val="8"/>
        <rFont val="Courier New"/>
        <family val="3"/>
      </rPr>
      <t>TIJOLO CERAMICO MACICO *5 X 10 X 20* CM</t>
    </r>
  </si>
  <si>
    <r>
      <rPr>
        <sz val="8"/>
        <rFont val="Courier New"/>
        <family val="3"/>
      </rPr>
      <t>5678</t>
    </r>
  </si>
  <si>
    <r>
      <rPr>
        <sz val="8"/>
        <rFont val="Courier New"/>
        <family val="3"/>
      </rPr>
      <t>RETROESCAVADEIRA SOBRE RODAS COM CARREGADEIRA, TRAÇÃO 4X4, POTÊNCIA LÍQ. 88 HP, CAÇAMBA CARREG. CAP. MÍN. 1 M3, CAÇAMBA RETRO CAP. 0,26 M3, PESO OPERACIONAL MÍN. 6.674 KG, PROFUNDIDADE ESCAVAÇÃO MÁX. 4,37 M - CHP DIURNO. AF_06/2014</t>
    </r>
  </si>
  <si>
    <r>
      <rPr>
        <sz val="8"/>
        <rFont val="Courier New"/>
        <family val="3"/>
      </rPr>
      <t>CHP</t>
    </r>
  </si>
  <si>
    <r>
      <rPr>
        <sz val="8"/>
        <rFont val="Courier New"/>
        <family val="3"/>
      </rPr>
      <t>5679</t>
    </r>
  </si>
  <si>
    <r>
      <rPr>
        <sz val="8"/>
        <rFont val="Courier New"/>
        <family val="3"/>
      </rPr>
      <t>RETROESCAVADEIRA SOBRE RODAS COM CARREGADEIRA, TRAÇÃO 4X4, POTÊNCIA LÍQ. 88 HP, CAÇAMBA CARREG. CAP. MÍN. 1 M3, CAÇAMBA RETRO CAP. 0,26 M3, PESO OPERACIONAL MÍN. 6.674 KG, PROFUNDIDADE ESCAVAÇÃO MÁX. 4,37 M - CHI DIURNO. AF_06/2014</t>
    </r>
  </si>
  <si>
    <r>
      <rPr>
        <sz val="8"/>
        <rFont val="Courier New"/>
        <family val="3"/>
      </rPr>
      <t>CHI</t>
    </r>
  </si>
  <si>
    <r>
      <rPr>
        <sz val="8"/>
        <rFont val="Courier New"/>
        <family val="3"/>
      </rPr>
      <t>87316</t>
    </r>
  </si>
  <si>
    <r>
      <rPr>
        <sz val="8"/>
        <rFont val="Courier New"/>
        <family val="3"/>
      </rPr>
      <t>ARGAMASSA TRAÇO 1:4 (EM VOLUME DE CIMENTO E AREIA GROSSA ÚMIDA) PARA CHAPISCO CONVENCIONAL, PREPARO MECÂNICO COM BETONEIRA 400 L. AF_08/2019</t>
    </r>
  </si>
  <si>
    <r>
      <rPr>
        <sz val="8"/>
        <rFont val="Courier New"/>
        <family val="3"/>
      </rPr>
      <t>89995</t>
    </r>
  </si>
  <si>
    <r>
      <rPr>
        <sz val="8"/>
        <rFont val="Courier New"/>
        <family val="3"/>
      </rPr>
      <t>GRAUTEAMENTO DE CINTA SUPERIOR OU DE VERGA EM ALVENARIA ESTRUTURAL. AF_01/2015</t>
    </r>
  </si>
  <si>
    <r>
      <rPr>
        <sz val="8"/>
        <rFont val="Courier New"/>
        <family val="3"/>
      </rPr>
      <t>89998</t>
    </r>
  </si>
  <si>
    <r>
      <rPr>
        <sz val="8"/>
        <rFont val="Courier New"/>
        <family val="3"/>
      </rPr>
      <t>ARMAÇÃO DE CINTA DE ALVENARIA ESTRUTURAL; DIÂMETRO DE 10,0 MM. AF_01/2015</t>
    </r>
  </si>
  <si>
    <r>
      <rPr>
        <sz val="8"/>
        <rFont val="Courier New"/>
        <family val="3"/>
      </rPr>
      <t>92783</t>
    </r>
  </si>
  <si>
    <r>
      <rPr>
        <sz val="8"/>
        <rFont val="Courier New"/>
        <family val="3"/>
      </rPr>
      <t>ARMAÇÃO DE LAJE DE UMA ESTRUTURA CONVENCIONAL DE CONCRETO ARMADO EM UMA EDIFICAÇÃO TÉRREA OU SOBRADO UTILIZANDO AÇO CA-60 DE 4,2 MM - MONTAGEM. AF_12/2015</t>
    </r>
  </si>
  <si>
    <r>
      <rPr>
        <sz val="8"/>
        <rFont val="Courier New"/>
        <family val="3"/>
      </rPr>
      <t>94116</t>
    </r>
  </si>
  <si>
    <r>
      <rPr>
        <sz val="8"/>
        <rFont val="Courier New"/>
        <family val="3"/>
      </rPr>
      <t>LASTRO COM PREPARO DE FUNDO, LARGURA MAIOR OU IGUAL A 1,5 M, COM CAMADA DE BRITA, LANÇAMENTO MECANIZADO, EM LOCAL COM NÍVEL BAIXO DE INTERFERÊNCIA. AF_06/2016</t>
    </r>
  </si>
  <si>
    <r>
      <rPr>
        <sz val="8"/>
        <rFont val="Courier New"/>
        <family val="3"/>
      </rPr>
      <t>96536</t>
    </r>
  </si>
  <si>
    <r>
      <rPr>
        <sz val="8"/>
        <rFont val="Courier New"/>
        <family val="3"/>
      </rPr>
      <t>FABRICAÇÃO, MONTAGEM E DESMONTAGEM DE FÔRMA PARA VIGA BALDRAME, EM MADEIRA SERRADA, E=25 MM, 4 UTILIZAÇÕES. AF_06/2017</t>
    </r>
  </si>
  <si>
    <r>
      <rPr>
        <sz val="8"/>
        <rFont val="Courier New"/>
        <family val="3"/>
      </rPr>
      <t>97735</t>
    </r>
  </si>
  <si>
    <r>
      <rPr>
        <sz val="8"/>
        <rFont val="Courier New"/>
        <family val="3"/>
      </rPr>
      <t>PEÇA RETANGULAR PRÉ-MOLDADA, VOLUME DE CONCRETO DE 30 A 100 LITROS, TAXA DE AÇO APROXIMADA DE 30KG/M³. AF_01/2018</t>
    </r>
  </si>
  <si>
    <r>
      <rPr>
        <sz val="8"/>
        <rFont val="Courier New"/>
        <family val="3"/>
      </rPr>
      <t>100475</t>
    </r>
  </si>
  <si>
    <r>
      <rPr>
        <sz val="8"/>
        <rFont val="Courier New"/>
        <family val="3"/>
      </rPr>
      <t>ARGAMASSA TRAÇO 1:3 (EM VOLUME DE CIMENTO E AREIA MÉDIA ÚMIDA) COM ADIÇÃO DE IMPERMEABILIZANTE, PREPARO MECÂNICO COM BETONEIRA 400 L. AF_08/2019</t>
    </r>
  </si>
  <si>
    <r>
      <rPr>
        <b/>
        <sz val="8"/>
        <rFont val="Courier New"/>
        <family val="3"/>
      </rPr>
      <t>VALOR ENCARGOS:</t>
    </r>
  </si>
  <si>
    <r>
      <rPr>
        <sz val="8"/>
        <rFont val="Courier New"/>
        <family val="3"/>
      </rPr>
      <t>00011881</t>
    </r>
  </si>
  <si>
    <r>
      <rPr>
        <sz val="8"/>
        <rFont val="Courier New"/>
        <family val="3"/>
      </rPr>
      <t>CAIXA GORDURA, SIMPLES, CONCRETO PRE MOLDADO, CIRCULAR, COM TAMPA, D = 40 CM</t>
    </r>
  </si>
  <si>
    <r>
      <rPr>
        <sz val="8"/>
        <rFont val="Courier New"/>
        <family val="3"/>
      </rPr>
      <t>94111</t>
    </r>
  </si>
  <si>
    <r>
      <rPr>
        <sz val="8"/>
        <rFont val="Courier New"/>
        <family val="3"/>
      </rPr>
      <t>LASTRO DE VALA COM PREPARO DE FUNDO, LARGURA MENOR QUE 1,5 M, COM CAMADA DE AREIA, LANÇAMENTO MECANIZADO, EM LOCAL COM NÍVEL BAIXO DE INTERFERÊNCIA. AF_06/2016</t>
    </r>
  </si>
  <si>
    <r>
      <rPr>
        <sz val="8"/>
        <rFont val="Courier New"/>
        <family val="3"/>
      </rPr>
      <t>H00055</t>
    </r>
  </si>
  <si>
    <r>
      <rPr>
        <sz val="8"/>
        <rFont val="Courier New"/>
        <family val="3"/>
      </rPr>
      <t xml:space="preserve">Fita de vedacao </t>
    </r>
  </si>
  <si>
    <r>
      <rPr>
        <sz val="8"/>
        <rFont val="Courier New"/>
        <family val="3"/>
      </rPr>
      <t>D00224</t>
    </r>
  </si>
  <si>
    <r>
      <rPr>
        <sz val="8"/>
        <rFont val="Courier New"/>
        <family val="3"/>
      </rPr>
      <t xml:space="preserve">Viga de peroba 6x16cm </t>
    </r>
  </si>
  <si>
    <r>
      <rPr>
        <sz val="8"/>
        <rFont val="Courier New"/>
        <family val="3"/>
      </rPr>
      <t>H00184</t>
    </r>
  </si>
  <si>
    <r>
      <rPr>
        <sz val="8"/>
        <rFont val="Courier New"/>
        <family val="3"/>
      </rPr>
      <t xml:space="preserve">Flange de aco galvanizado - 20mm </t>
    </r>
  </si>
  <si>
    <r>
      <rPr>
        <sz val="8"/>
        <rFont val="Courier New"/>
        <family val="3"/>
      </rPr>
      <t>H00318</t>
    </r>
  </si>
  <si>
    <r>
      <rPr>
        <sz val="8"/>
        <rFont val="Courier New"/>
        <family val="3"/>
      </rPr>
      <t xml:space="preserve">Reservatório em fibra de vidro cap=1.500 L </t>
    </r>
  </si>
  <si>
    <r>
      <rPr>
        <sz val="8"/>
        <rFont val="Courier New"/>
        <family val="3"/>
      </rPr>
      <t>H00186</t>
    </r>
  </si>
  <si>
    <r>
      <rPr>
        <sz val="8"/>
        <rFont val="Courier New"/>
        <family val="3"/>
      </rPr>
      <t xml:space="preserve">Flange de aco galvanizado - 50mm </t>
    </r>
  </si>
  <si>
    <r>
      <rPr>
        <sz val="8"/>
        <rFont val="Courier New"/>
        <family val="3"/>
      </rPr>
      <t>H00185</t>
    </r>
  </si>
  <si>
    <r>
      <rPr>
        <sz val="8"/>
        <rFont val="Courier New"/>
        <family val="3"/>
      </rPr>
      <t xml:space="preserve">Flange de aco galvanizado - 25mm </t>
    </r>
  </si>
  <si>
    <r>
      <rPr>
        <sz val="8"/>
        <rFont val="Courier New"/>
        <family val="3"/>
      </rPr>
      <t>D00012</t>
    </r>
  </si>
  <si>
    <r>
      <rPr>
        <sz val="8"/>
        <rFont val="Courier New"/>
        <family val="3"/>
      </rPr>
      <t xml:space="preserve">Ripão em madeira de lei 2"x1" serr. </t>
    </r>
  </si>
  <si>
    <r>
      <rPr>
        <sz val="8"/>
        <rFont val="Courier New"/>
        <family val="3"/>
      </rPr>
      <t>O00015</t>
    </r>
  </si>
  <si>
    <r>
      <rPr>
        <sz val="8"/>
        <rFont val="Courier New"/>
        <family val="3"/>
      </rPr>
      <t xml:space="preserve">MONTADOR DE ESTRUTURA METÁLICA COM ENCARGOS COMPLEMENTARES </t>
    </r>
  </si>
  <si>
    <r>
      <rPr>
        <sz val="8"/>
        <rFont val="Courier New"/>
        <family val="3"/>
      </rPr>
      <t>A00024</t>
    </r>
  </si>
  <si>
    <r>
      <rPr>
        <sz val="8"/>
        <rFont val="Courier New"/>
        <family val="3"/>
      </rPr>
      <t xml:space="preserve">Forro em lambri de PVC </t>
    </r>
  </si>
  <si>
    <r>
      <rPr>
        <sz val="8"/>
        <rFont val="Courier New"/>
        <family val="3"/>
      </rPr>
      <t>00002432</t>
    </r>
  </si>
  <si>
    <r>
      <rPr>
        <sz val="8"/>
        <rFont val="Courier New"/>
        <family val="3"/>
      </rPr>
      <t>DOBRADICA EM ACO/FERRO, 3 1/2" X  3", E= 1,9  A 2 MM, COM ANEL,  CROMADO OU ZINCADO, TAMPA BOLA, COM PARAFUSOS</t>
    </r>
  </si>
  <si>
    <r>
      <rPr>
        <sz val="8"/>
        <rFont val="Courier New"/>
        <family val="3"/>
      </rPr>
      <t>00010555</t>
    </r>
  </si>
  <si>
    <r>
      <rPr>
        <sz val="8"/>
        <rFont val="Courier New"/>
        <family val="3"/>
      </rPr>
      <t>PORTA DE MADEIRA, FOLHA MEDIA (NBR 15930) DE 80 X 210 CM, E = 35 MM, NUCLEO SARRAFEADO, CAPA LISA EM HDF, ACABAMENTO EM PRIMER PARA PINTURA</t>
    </r>
  </si>
  <si>
    <r>
      <rPr>
        <sz val="8"/>
        <rFont val="Courier New"/>
        <family val="3"/>
      </rPr>
      <t>00011055</t>
    </r>
  </si>
  <si>
    <r>
      <rPr>
        <sz val="8"/>
        <rFont val="Courier New"/>
        <family val="3"/>
      </rPr>
      <t>PARAFUSO ROSCA SOBERBA ZINCADO CABECA CHATA FENDA SIMPLES 3,5 X 25 MM (1 ")</t>
    </r>
  </si>
  <si>
    <r>
      <rPr>
        <sz val="8"/>
        <rFont val="Courier New"/>
        <family val="3"/>
      </rPr>
      <t>88261</t>
    </r>
  </si>
  <si>
    <r>
      <rPr>
        <sz val="8"/>
        <rFont val="Courier New"/>
        <family val="3"/>
      </rPr>
      <t>CARPINTEIRO DE ESQUADRIA COM ENCARGOS COMPLEMENTARES</t>
    </r>
  </si>
  <si>
    <r>
      <rPr>
        <sz val="8"/>
        <rFont val="Courier New"/>
        <family val="3"/>
      </rPr>
      <t>00004377</t>
    </r>
  </si>
  <si>
    <r>
      <rPr>
        <sz val="8"/>
        <rFont val="Courier New"/>
        <family val="3"/>
      </rPr>
      <t>PARAFUSO DE ACO ZINCADO COM ROSCA SOBERBA, CABECA CHATA E FENDA SIMPLES, DIAMETRO 4,2 MM, COMPRIMENTO * 32 * MM</t>
    </r>
  </si>
  <si>
    <r>
      <rPr>
        <sz val="8"/>
        <rFont val="Courier New"/>
        <family val="3"/>
      </rPr>
      <t>00034364</t>
    </r>
  </si>
  <si>
    <r>
      <rPr>
        <sz val="8"/>
        <rFont val="Courier New"/>
        <family val="3"/>
      </rPr>
      <t>JANELA DE CORRER EM ALUMINIO, 120 X 150 CM (A X L), 4 FLS, BANDEIRA COM BASCULA,  ACABAMENTO ACET OU BRILHANTE, BATENTE/REQUADRO DE 6 A 14 CM, COM VIDRO, SEM GUARNICAO/ALIZAR</t>
    </r>
  </si>
  <si>
    <r>
      <rPr>
        <sz val="8"/>
        <rFont val="Courier New"/>
        <family val="3"/>
      </rPr>
      <t>00039961</t>
    </r>
  </si>
  <si>
    <r>
      <rPr>
        <sz val="8"/>
        <rFont val="Courier New"/>
        <family val="3"/>
      </rPr>
      <t>SILICONE ACETICO USO GERAL INCOLOR 280 G</t>
    </r>
  </si>
  <si>
    <r>
      <rPr>
        <sz val="8"/>
        <rFont val="Courier New"/>
        <family val="3"/>
      </rPr>
      <t>00007345</t>
    </r>
  </si>
  <si>
    <r>
      <rPr>
        <sz val="8"/>
        <rFont val="Courier New"/>
        <family val="3"/>
      </rPr>
      <t>TINTA LATEX PVA PREMIUM, COR BRANCA</t>
    </r>
  </si>
  <si>
    <r>
      <rPr>
        <sz val="8"/>
        <rFont val="Courier New"/>
        <family val="3"/>
      </rPr>
      <t>88310</t>
    </r>
  </si>
  <si>
    <r>
      <rPr>
        <sz val="8"/>
        <rFont val="Courier New"/>
        <family val="3"/>
      </rPr>
      <t>PINTOR COM ENCARGOS COMPLEMENTARES</t>
    </r>
  </si>
  <si>
    <r>
      <rPr>
        <sz val="8"/>
        <rFont val="Courier New"/>
        <family val="3"/>
      </rPr>
      <t>O00001</t>
    </r>
  </si>
  <si>
    <r>
      <rPr>
        <sz val="8"/>
        <rFont val="Courier New"/>
        <family val="3"/>
      </rPr>
      <t xml:space="preserve">PINTOR COM ENCARGOS COMPLEMENTARES </t>
    </r>
  </si>
  <si>
    <r>
      <rPr>
        <sz val="8"/>
        <rFont val="Courier New"/>
        <family val="3"/>
      </rPr>
      <t>P00003</t>
    </r>
  </si>
  <si>
    <r>
      <rPr>
        <sz val="8"/>
        <rFont val="Courier New"/>
        <family val="3"/>
      </rPr>
      <t xml:space="preserve">Tinta latex exterior </t>
    </r>
  </si>
  <si>
    <r>
      <rPr>
        <sz val="8"/>
        <rFont val="Courier New"/>
        <family val="3"/>
      </rPr>
      <t>GL</t>
    </r>
  </si>
  <si>
    <r>
      <rPr>
        <sz val="8"/>
        <rFont val="Courier New"/>
        <family val="3"/>
      </rPr>
      <t>P00029</t>
    </r>
  </si>
  <si>
    <r>
      <rPr>
        <sz val="8"/>
        <rFont val="Courier New"/>
        <family val="3"/>
      </rPr>
      <t xml:space="preserve">Líquido preparador p/ parede </t>
    </r>
  </si>
  <si>
    <r>
      <rPr>
        <sz val="8"/>
        <rFont val="Courier New"/>
        <family val="3"/>
      </rPr>
      <t>P00007</t>
    </r>
  </si>
  <si>
    <r>
      <rPr>
        <sz val="8"/>
        <rFont val="Courier New"/>
        <family val="3"/>
      </rPr>
      <t xml:space="preserve">Lixa para parede </t>
    </r>
  </si>
  <si>
    <r>
      <rPr>
        <sz val="8"/>
        <rFont val="Courier New"/>
        <family val="3"/>
      </rPr>
      <t>D00223</t>
    </r>
  </si>
  <si>
    <r>
      <rPr>
        <sz val="8"/>
        <rFont val="Courier New"/>
        <family val="3"/>
      </rPr>
      <t xml:space="preserve">Adesivo p/ PVC - 75g </t>
    </r>
  </si>
  <si>
    <r>
      <rPr>
        <sz val="8"/>
        <rFont val="Courier New"/>
        <family val="3"/>
      </rPr>
      <t>TB</t>
    </r>
  </si>
  <si>
    <r>
      <rPr>
        <sz val="8"/>
        <rFont val="Courier New"/>
        <family val="3"/>
      </rPr>
      <t>H00022</t>
    </r>
  </si>
  <si>
    <r>
      <rPr>
        <sz val="8"/>
        <rFont val="Courier New"/>
        <family val="3"/>
      </rPr>
      <t xml:space="preserve">Assento plastico </t>
    </r>
  </si>
  <si>
    <r>
      <rPr>
        <sz val="8"/>
        <rFont val="Courier New"/>
        <family val="3"/>
      </rPr>
      <t>H00042</t>
    </r>
  </si>
  <si>
    <r>
      <rPr>
        <sz val="8"/>
        <rFont val="Courier New"/>
        <family val="3"/>
      </rPr>
      <t xml:space="preserve">Parafuso niquelado para loucas sanitarias </t>
    </r>
  </si>
  <si>
    <r>
      <rPr>
        <sz val="8"/>
        <rFont val="Courier New"/>
        <family val="3"/>
      </rPr>
      <t>H00023</t>
    </r>
  </si>
  <si>
    <r>
      <rPr>
        <sz val="8"/>
        <rFont val="Courier New"/>
        <family val="3"/>
      </rPr>
      <t xml:space="preserve">Bolsa plastica (vaso sanitario) </t>
    </r>
  </si>
  <si>
    <r>
      <rPr>
        <sz val="8"/>
        <rFont val="Courier New"/>
        <family val="3"/>
      </rPr>
      <t>H00021</t>
    </r>
  </si>
  <si>
    <r>
      <rPr>
        <sz val="8"/>
        <rFont val="Courier New"/>
        <family val="3"/>
      </rPr>
      <t xml:space="preserve">Bacia sanitaria de louca </t>
    </r>
  </si>
  <si>
    <r>
      <rPr>
        <sz val="8"/>
        <rFont val="Courier New"/>
        <family val="3"/>
      </rPr>
      <t>D00222</t>
    </r>
  </si>
  <si>
    <r>
      <rPr>
        <sz val="8"/>
        <rFont val="Courier New"/>
        <family val="3"/>
      </rPr>
      <t xml:space="preserve">Solução limpadora </t>
    </r>
  </si>
  <si>
    <r>
      <rPr>
        <sz val="8"/>
        <rFont val="Courier New"/>
        <family val="3"/>
      </rPr>
      <t>H00024</t>
    </r>
  </si>
  <si>
    <r>
      <rPr>
        <sz val="8"/>
        <rFont val="Courier New"/>
        <family val="3"/>
      </rPr>
      <t xml:space="preserve">Anel de borracha de 1" </t>
    </r>
  </si>
  <si>
    <r>
      <rPr>
        <sz val="8"/>
        <rFont val="Courier New"/>
        <family val="3"/>
      </rPr>
      <t>H00025</t>
    </r>
  </si>
  <si>
    <r>
      <rPr>
        <sz val="8"/>
        <rFont val="Courier New"/>
        <family val="3"/>
      </rPr>
      <t xml:space="preserve">Tubo de ligacao em PVC c/ canopla (LS) </t>
    </r>
  </si>
  <si>
    <r>
      <rPr>
        <sz val="8"/>
        <rFont val="Courier New"/>
        <family val="3"/>
      </rPr>
      <t>H00028</t>
    </r>
  </si>
  <si>
    <r>
      <rPr>
        <sz val="8"/>
        <rFont val="Courier New"/>
        <family val="3"/>
      </rPr>
      <t xml:space="preserve">Valv. p/ lavat./bide d = 1" - cromada </t>
    </r>
  </si>
  <si>
    <r>
      <rPr>
        <sz val="8"/>
        <rFont val="Courier New"/>
        <family val="3"/>
      </rPr>
      <t>H00030</t>
    </r>
  </si>
  <si>
    <r>
      <rPr>
        <sz val="8"/>
        <rFont val="Courier New"/>
        <family val="3"/>
      </rPr>
      <t xml:space="preserve">Lavatorio de louca com coluna </t>
    </r>
  </si>
  <si>
    <r>
      <rPr>
        <sz val="8"/>
        <rFont val="Courier New"/>
        <family val="3"/>
      </rPr>
      <t>H00029</t>
    </r>
  </si>
  <si>
    <r>
      <rPr>
        <sz val="8"/>
        <rFont val="Courier New"/>
        <family val="3"/>
      </rPr>
      <t xml:space="preserve">Tubo de ligacao niquelado com canopla </t>
    </r>
  </si>
  <si>
    <r>
      <rPr>
        <sz val="8"/>
        <rFont val="Courier New"/>
        <family val="3"/>
      </rPr>
      <t>H00032</t>
    </r>
  </si>
  <si>
    <r>
      <rPr>
        <sz val="8"/>
        <rFont val="Courier New"/>
        <family val="3"/>
      </rPr>
      <t xml:space="preserve">Sifao metalico de 1 1/2 " </t>
    </r>
  </si>
  <si>
    <r>
      <rPr>
        <sz val="8"/>
        <rFont val="Courier New"/>
        <family val="3"/>
      </rPr>
      <t>H00056</t>
    </r>
  </si>
  <si>
    <r>
      <rPr>
        <sz val="8"/>
        <rFont val="Courier New"/>
        <family val="3"/>
      </rPr>
      <t xml:space="preserve">Torneira metalica p/ lavatorio de 1/2" </t>
    </r>
  </si>
  <si>
    <r>
      <rPr>
        <sz val="8"/>
        <rFont val="Courier New"/>
        <family val="3"/>
      </rPr>
      <t>H00019</t>
    </r>
  </si>
  <si>
    <r>
      <rPr>
        <sz val="8"/>
        <rFont val="Courier New"/>
        <family val="3"/>
      </rPr>
      <t xml:space="preserve">Torneira longa metalica de 3/4" </t>
    </r>
  </si>
  <si>
    <r>
      <rPr>
        <sz val="8"/>
        <rFont val="Courier New"/>
        <family val="3"/>
      </rPr>
      <t>H00020</t>
    </r>
  </si>
  <si>
    <r>
      <rPr>
        <sz val="8"/>
        <rFont val="Courier New"/>
        <family val="3"/>
      </rPr>
      <t xml:space="preserve">Valvula p/ pia d = 2" - inox </t>
    </r>
  </si>
  <si>
    <r>
      <rPr>
        <sz val="8"/>
        <rFont val="Courier New"/>
        <family val="3"/>
      </rPr>
      <t>H00016</t>
    </r>
  </si>
  <si>
    <r>
      <rPr>
        <sz val="8"/>
        <rFont val="Courier New"/>
        <family val="3"/>
      </rPr>
      <t xml:space="preserve">Sifao metalico de 2'' </t>
    </r>
  </si>
  <si>
    <r>
      <rPr>
        <sz val="8"/>
        <rFont val="Courier New"/>
        <family val="3"/>
      </rPr>
      <t>H00018</t>
    </r>
  </si>
  <si>
    <r>
      <rPr>
        <sz val="8"/>
        <rFont val="Courier New"/>
        <family val="3"/>
      </rPr>
      <t xml:space="preserve">Pia de aco inoxidavel c/ 01 cuba de 1,50m </t>
    </r>
  </si>
  <si>
    <r>
      <rPr>
        <sz val="8"/>
        <rFont val="Courier New"/>
        <family val="3"/>
      </rPr>
      <t>H00043</t>
    </r>
  </si>
  <si>
    <r>
      <rPr>
        <sz val="8"/>
        <rFont val="Courier New"/>
        <family val="3"/>
      </rPr>
      <t xml:space="preserve">Chuveiro em PVC </t>
    </r>
  </si>
  <si>
    <r>
      <rPr>
        <sz val="8"/>
        <rFont val="Courier New"/>
        <family val="3"/>
      </rPr>
      <t>O00027</t>
    </r>
  </si>
  <si>
    <r>
      <rPr>
        <sz val="8"/>
        <rFont val="Courier New"/>
        <family val="3"/>
      </rPr>
      <t xml:space="preserve">TELHADISTA COM ENCARGOS COMPLEMENTARES </t>
    </r>
  </si>
  <si>
    <r>
      <rPr>
        <sz val="8"/>
        <rFont val="Courier New"/>
        <family val="3"/>
      </rPr>
      <t>D00200</t>
    </r>
  </si>
  <si>
    <r>
      <rPr>
        <sz val="8"/>
        <rFont val="Courier New"/>
        <family val="3"/>
      </rPr>
      <t xml:space="preserve">Acessórios de fixação p/telha de alumínio </t>
    </r>
  </si>
  <si>
    <r>
      <rPr>
        <sz val="8"/>
        <rFont val="Courier New"/>
        <family val="3"/>
      </rPr>
      <t>D00199</t>
    </r>
  </si>
  <si>
    <r>
      <rPr>
        <sz val="8"/>
        <rFont val="Courier New"/>
        <family val="3"/>
      </rPr>
      <t xml:space="preserve">Telha de aluminio trapezoidal 1056E - e=0.5mm </t>
    </r>
  </si>
  <si>
    <r>
      <rPr>
        <sz val="8"/>
        <rFont val="Courier New"/>
        <family val="3"/>
      </rPr>
      <t>D00002</t>
    </r>
  </si>
  <si>
    <r>
      <rPr>
        <sz val="8"/>
        <rFont val="Courier New"/>
        <family val="3"/>
      </rPr>
      <t xml:space="preserve">Massa de vedação </t>
    </r>
  </si>
  <si>
    <r>
      <rPr>
        <sz val="8"/>
        <rFont val="Courier New"/>
        <family val="3"/>
      </rPr>
      <t>O88317</t>
    </r>
  </si>
  <si>
    <r>
      <rPr>
        <sz val="8"/>
        <rFont val="Courier New"/>
        <family val="3"/>
      </rPr>
      <t xml:space="preserve">SOLDADOR COM ENCARGOS COMPLEMENTARES </t>
    </r>
  </si>
  <si>
    <r>
      <rPr>
        <sz val="8"/>
        <rFont val="Courier New"/>
        <family val="3"/>
      </rPr>
      <t>D00414</t>
    </r>
  </si>
  <si>
    <r>
      <rPr>
        <sz val="8"/>
        <rFont val="Courier New"/>
        <family val="3"/>
      </rPr>
      <t xml:space="preserve">Perfil aço estrutural em "U" </t>
    </r>
  </si>
  <si>
    <r>
      <rPr>
        <sz val="8"/>
        <rFont val="Courier New"/>
        <family val="3"/>
      </rPr>
      <t>D00482</t>
    </r>
  </si>
  <si>
    <r>
      <rPr>
        <sz val="8"/>
        <rFont val="Courier New"/>
        <family val="3"/>
      </rPr>
      <t xml:space="preserve">Solda topo descendente chanfrada chapa/perfil/tubo aço conversor diesel </t>
    </r>
  </si>
  <si>
    <r>
      <rPr>
        <sz val="8"/>
        <rFont val="Courier New"/>
        <family val="3"/>
      </rPr>
      <t>D00009</t>
    </r>
  </si>
  <si>
    <r>
      <rPr>
        <sz val="8"/>
        <rFont val="Courier New"/>
        <family val="3"/>
      </rPr>
      <t xml:space="preserve">Pernamanca 3"x2" 4 m ap - mad. forte </t>
    </r>
  </si>
  <si>
    <r>
      <rPr>
        <sz val="8"/>
        <rFont val="Courier New"/>
        <family val="3"/>
      </rPr>
      <t>D00005</t>
    </r>
  </si>
  <si>
    <r>
      <rPr>
        <sz val="8"/>
        <rFont val="Courier New"/>
        <family val="3"/>
      </rPr>
      <t xml:space="preserve">Peça em madeira de lei 6"x3" 4 m apar. </t>
    </r>
  </si>
  <si>
    <r>
      <rPr>
        <sz val="8"/>
        <rFont val="Courier New"/>
        <family val="3"/>
      </rPr>
      <t>D00020</t>
    </r>
  </si>
  <si>
    <r>
      <rPr>
        <sz val="8"/>
        <rFont val="Courier New"/>
        <family val="3"/>
      </rPr>
      <t xml:space="preserve">Régua 2"x1" 4 m apar. </t>
    </r>
  </si>
  <si>
    <r>
      <rPr>
        <sz val="8"/>
        <rFont val="Courier New"/>
        <family val="3"/>
      </rPr>
      <t>D00082</t>
    </r>
  </si>
  <si>
    <r>
      <rPr>
        <sz val="8"/>
        <rFont val="Courier New"/>
        <family val="3"/>
      </rPr>
      <t xml:space="preserve">Prego 2"x11 </t>
    </r>
  </si>
  <si>
    <r>
      <rPr>
        <sz val="8"/>
        <rFont val="Courier New"/>
        <family val="3"/>
      </rPr>
      <t>D00175</t>
    </r>
  </si>
  <si>
    <r>
      <rPr>
        <sz val="8"/>
        <rFont val="Courier New"/>
        <family val="3"/>
      </rPr>
      <t xml:space="preserve">Gimo - cupim </t>
    </r>
  </si>
  <si>
    <r>
      <rPr>
        <sz val="8"/>
        <rFont val="Courier New"/>
        <family val="3"/>
      </rPr>
      <t>00042527</t>
    </r>
  </si>
  <si>
    <r>
      <rPr>
        <sz val="8"/>
        <rFont val="Courier New"/>
        <family val="3"/>
      </rPr>
      <t>MANTA DE POLIETILENO EXPANDIDO, COM 1 FACE METALIZADA PARA SUBCOBERTURA,  E = *5* MM</t>
    </r>
  </si>
  <si>
    <r>
      <rPr>
        <sz val="8"/>
        <rFont val="Courier New"/>
        <family val="3"/>
      </rPr>
      <t>88323</t>
    </r>
  </si>
  <si>
    <r>
      <rPr>
        <sz val="8"/>
        <rFont val="Courier New"/>
        <family val="3"/>
      </rPr>
      <t>TELHADISTA COM ENCARGOS COMPLEMENTARES</t>
    </r>
  </si>
  <si>
    <r>
      <rPr>
        <sz val="8"/>
        <rFont val="Courier New"/>
        <family val="3"/>
      </rPr>
      <t>D00467</t>
    </r>
  </si>
  <si>
    <r>
      <rPr>
        <sz val="8"/>
        <rFont val="Courier New"/>
        <family val="3"/>
      </rPr>
      <t xml:space="preserve">Placa de sinalização fotoluminoscente </t>
    </r>
  </si>
  <si>
    <r>
      <rPr>
        <sz val="8"/>
        <rFont val="Courier New"/>
        <family val="3"/>
      </rPr>
      <t>D00299</t>
    </r>
  </si>
  <si>
    <r>
      <rPr>
        <sz val="8"/>
        <rFont val="Courier New"/>
        <family val="3"/>
      </rPr>
      <t xml:space="preserve">Extintor de incêndio (pó químico) - 12 kg </t>
    </r>
  </si>
  <si>
    <r>
      <rPr>
        <sz val="8"/>
        <rFont val="Courier New"/>
        <family val="3"/>
      </rPr>
      <t>D00335</t>
    </r>
  </si>
  <si>
    <r>
      <rPr>
        <sz val="8"/>
        <rFont val="Courier New"/>
        <family val="3"/>
      </rPr>
      <t xml:space="preserve">Barra em aço inox - 1 1/4" </t>
    </r>
  </si>
  <si>
    <r>
      <rPr>
        <sz val="8"/>
        <rFont val="Courier New"/>
        <family val="3"/>
      </rPr>
      <t>110141</t>
    </r>
  </si>
  <si>
    <r>
      <rPr>
        <sz val="8"/>
        <rFont val="Courier New"/>
        <family val="3"/>
      </rPr>
      <t>Argamassa de cimento e areia 1:4</t>
    </r>
  </si>
  <si>
    <r>
      <rPr>
        <sz val="8"/>
        <rFont val="Courier New"/>
        <family val="3"/>
      </rPr>
      <t>D00117</t>
    </r>
  </si>
  <si>
    <r>
      <rPr>
        <sz val="8"/>
        <rFont val="Courier New"/>
        <family val="3"/>
      </rPr>
      <t xml:space="preserve">Mastro fo go h = 6m </t>
    </r>
  </si>
  <si>
    <r>
      <rPr>
        <sz val="8"/>
        <rFont val="Courier New"/>
        <family val="3"/>
      </rPr>
      <t>020174</t>
    </r>
  </si>
  <si>
    <r>
      <rPr>
        <sz val="8"/>
        <rFont val="Courier New"/>
        <family val="3"/>
      </rPr>
      <t>Retirada de entulho - manualmente (incluindo caixa coletora)</t>
    </r>
  </si>
  <si>
    <r>
      <rPr>
        <sz val="8"/>
        <rFont val="Courier New"/>
        <family val="3"/>
      </rPr>
      <t>050260</t>
    </r>
  </si>
  <si>
    <r>
      <rPr>
        <sz val="8"/>
        <rFont val="Courier New"/>
        <family val="3"/>
      </rPr>
      <t>Concreto c/ seixo Fck= 18.0 MPA (incl. preparo e lançamento)</t>
    </r>
  </si>
  <si>
    <r>
      <rPr>
        <sz val="8"/>
        <rFont val="Courier New"/>
        <family val="3"/>
      </rPr>
      <t>010269</t>
    </r>
  </si>
  <si>
    <r>
      <rPr>
        <sz val="8"/>
        <rFont val="Courier New"/>
        <family val="3"/>
      </rPr>
      <t>Locação planimetrica de linha</t>
    </r>
  </si>
  <si>
    <r>
      <rPr>
        <sz val="8"/>
        <rFont val="Courier New"/>
        <family val="3"/>
      </rPr>
      <t>050267</t>
    </r>
  </si>
  <si>
    <r>
      <rPr>
        <sz val="8"/>
        <rFont val="Courier New"/>
        <family val="3"/>
      </rPr>
      <t>Concreto armado Fck=18 MPA c/ forma mad. branca</t>
    </r>
  </si>
  <si>
    <r>
      <rPr>
        <sz val="8"/>
        <rFont val="Courier New"/>
        <family val="3"/>
      </rPr>
      <t>060046</t>
    </r>
  </si>
  <si>
    <r>
      <rPr>
        <sz val="8"/>
        <rFont val="Courier New"/>
        <family val="3"/>
      </rPr>
      <t>Alvenaria tijolo de barro a cutelo</t>
    </r>
  </si>
  <si>
    <r>
      <rPr>
        <sz val="8"/>
        <rFont val="Courier New"/>
        <family val="3"/>
      </rPr>
      <t>150125</t>
    </r>
  </si>
  <si>
    <r>
      <rPr>
        <sz val="8"/>
        <rFont val="Courier New"/>
        <family val="3"/>
      </rPr>
      <t>PVA externa sem superf. preparada</t>
    </r>
  </si>
  <si>
    <r>
      <rPr>
        <sz val="8"/>
        <rFont val="Courier New"/>
        <family val="3"/>
      </rPr>
      <t>D00255</t>
    </r>
  </si>
  <si>
    <r>
      <rPr>
        <sz val="8"/>
        <rFont val="Courier New"/>
        <family val="3"/>
      </rPr>
      <t xml:space="preserve">Tela alambrado arame galvanizado fio 12 # 2" </t>
    </r>
  </si>
  <si>
    <r>
      <rPr>
        <sz val="8"/>
        <rFont val="Courier New"/>
        <family val="3"/>
      </rPr>
      <t>D00213</t>
    </r>
  </si>
  <si>
    <r>
      <rPr>
        <sz val="8"/>
        <rFont val="Courier New"/>
        <family val="3"/>
      </rPr>
      <t xml:space="preserve">Mourão em concreto 10x10cm, h=2,80m (ponta reta) </t>
    </r>
  </si>
  <si>
    <r>
      <rPr>
        <sz val="8"/>
        <rFont val="Courier New"/>
        <family val="3"/>
      </rPr>
      <t>050196</t>
    </r>
  </si>
  <si>
    <r>
      <rPr>
        <sz val="8"/>
        <rFont val="Courier New"/>
        <family val="3"/>
      </rPr>
      <t>Concreto ciclópico c/ pedra preta</t>
    </r>
  </si>
  <si>
    <r>
      <rPr>
        <b/>
        <sz val="8"/>
        <rFont val="Courier New"/>
        <family val="3"/>
      </rPr>
      <t>COMP-450398 - LUMINÁRIA DE EMBUTIR, PAINEL LED 24W (UN)</t>
    </r>
  </si>
  <si>
    <r>
      <rPr>
        <b/>
        <sz val="8"/>
        <rFont val="Courier New"/>
        <family val="3"/>
      </rPr>
      <t>90065 - Esquadria mad. e=3cm c/ caix. aduela e alizar (M2)</t>
    </r>
  </si>
  <si>
    <r>
      <rPr>
        <b/>
        <sz val="8"/>
        <rFont val="Courier New"/>
        <family val="3"/>
      </rPr>
      <t>90825 - GRADE DE FERRO EM METALOM (incl. Pint..anti-corrosiva) (m²)</t>
    </r>
  </si>
  <si>
    <r>
      <rPr>
        <b/>
        <sz val="8"/>
        <rFont val="Courier New"/>
        <family val="3"/>
      </rPr>
      <t>COMP-394404 - MANTA PARA SUB COBERTURA E=5MM (M2)</t>
    </r>
  </si>
  <si>
    <t>TABELA SINAPI/PA - 08/2019 SEDOP/PA - 04/2019 COM DESONERAÇÃO - COMPOSIÇÃO PRÓPRIA</t>
  </si>
  <si>
    <t>TABELA                                                              SINAPI/PA - 08/2019                                                                       SEDOP/PA - 04/2019 COM DESONERAÇÃO                                   COMPOSIÇÃO PRÓPRIA</t>
  </si>
  <si>
    <t>TOTAL</t>
  </si>
  <si>
    <t>%</t>
  </si>
  <si>
    <t>PARCIAL SIMPLES R$</t>
  </si>
  <si>
    <t>PERCENTUAIS SIMPLES %</t>
  </si>
  <si>
    <t>PARCIAIS ACUMULADOS R$</t>
  </si>
  <si>
    <t>PERCENTUAIS ACUMULADOS %</t>
  </si>
  <si>
    <t xml:space="preserve"> CRONOGRAMA FÍSICO-FINANCEIRO DETALHADO</t>
  </si>
  <si>
    <t>ITEM</t>
  </si>
  <si>
    <t>DISCRIMINAÇÃO DOS SERVIÇOS</t>
  </si>
  <si>
    <t>UNID.</t>
  </si>
  <si>
    <t>DIAS</t>
  </si>
  <si>
    <t>SERVIÇOS PRELIMINARES</t>
  </si>
  <si>
    <t>MOVIMENTO DE TERRA</t>
  </si>
  <si>
    <t>FUNDAÇÃO</t>
  </si>
  <si>
    <t>ESTRUTURA</t>
  </si>
  <si>
    <t>IMPERMEABILIZAÇÃO</t>
  </si>
  <si>
    <t>PAREDES E PAINÉIS</t>
  </si>
  <si>
    <t>REVESTIMENTO</t>
  </si>
  <si>
    <t>PAVIMENTAÇÃO</t>
  </si>
  <si>
    <t>INSTALAÇÕES</t>
  </si>
  <si>
    <t>FORRO</t>
  </si>
  <si>
    <t>ESQUADRIAS</t>
  </si>
  <si>
    <t>PINTURA</t>
  </si>
  <si>
    <t>LOUÇAS E METAIS</t>
  </si>
  <si>
    <t>COBERTURA</t>
  </si>
  <si>
    <t>COMBATE A INCENDIO</t>
  </si>
  <si>
    <t>DIVERSOS</t>
  </si>
  <si>
    <t xml:space="preserve">DATA DA EXPEDIÇÃO: 16/10/2019  </t>
  </si>
  <si>
    <t xml:space="preserve">OBRA: </t>
  </si>
  <si>
    <t>PLANILHA ORÇAMENTÁRIA PARA A CONSTRUÇÃO DA ESCOLA MUNICIPAL DE ENSINO FUNDAMENTAL JÚLIO CÉSAR.</t>
  </si>
  <si>
    <t>TOMADOR:</t>
  </si>
  <si>
    <t>PREFEITURA MUNICIPAL DE ITAITUBA</t>
  </si>
  <si>
    <t>CONTRATO:</t>
  </si>
  <si>
    <t>EMPREENDIMENTO:</t>
  </si>
  <si>
    <t>PROJETO PARA A CONSTRUÇÃO DA ESCOLA ESCOLA MUNICIPAL DE ENSINO FUNDAMENTAL JÚLIO CÉSAR.</t>
  </si>
  <si>
    <t>PROGRAMA:</t>
  </si>
  <si>
    <t>PLANO DE TRABALHO</t>
  </si>
  <si>
    <t>MODALIDADE:</t>
  </si>
  <si>
    <t>CONSTRUÇÃO</t>
  </si>
  <si>
    <t>GESTOR:</t>
  </si>
  <si>
    <t>VALMIR CLIMACO DE AGUIAR</t>
  </si>
  <si>
    <t>Cálculo do BDI                                                                                                                                                         Fórmula e parâmetros estabelecidos pelo Acórdão 2622/2013 - TCU - Plenário</t>
  </si>
  <si>
    <t>DEMONSTRATIVO BDI</t>
  </si>
  <si>
    <t>LIMITE RECOMENDADOS</t>
  </si>
  <si>
    <t>ITENS</t>
  </si>
  <si>
    <t>SIGLAS</t>
  </si>
  <si>
    <t>VALORES</t>
  </si>
  <si>
    <t>INFERIOR</t>
  </si>
  <si>
    <t>SUPERIOR</t>
  </si>
  <si>
    <t>TAXA DE RATEIO DA ADMINISTRAÇÃO CENTRAL</t>
  </si>
  <si>
    <t>AC</t>
  </si>
  <si>
    <t>TAXA DE GARANTIA DO EMPREENDIMENTO</t>
  </si>
  <si>
    <t>G</t>
  </si>
  <si>
    <t>TAXA DE SEGURO</t>
  </si>
  <si>
    <t>S</t>
  </si>
  <si>
    <t>TAXA DE RISCO</t>
  </si>
  <si>
    <t>R</t>
  </si>
  <si>
    <t>Sub-Total</t>
  </si>
  <si>
    <t>TAXA DE DESPESAS FINANCEIRAS</t>
  </si>
  <si>
    <t>DF</t>
  </si>
  <si>
    <t>TAXA DE LUCRO</t>
  </si>
  <si>
    <t>L</t>
  </si>
  <si>
    <t>TAXA DE TRIBUTOS</t>
  </si>
  <si>
    <t>PIS (geralmente 0,65%)</t>
  </si>
  <si>
    <t>I</t>
  </si>
  <si>
    <t>VARIÁVEL</t>
  </si>
  <si>
    <t>COFINS (geralmente 3,00%)</t>
  </si>
  <si>
    <t>ISS (legislação municipal)</t>
  </si>
  <si>
    <t>CPRB (INSS)</t>
  </si>
  <si>
    <t>TAXA TOTAL DE IMPOSTO                                                         I</t>
  </si>
  <si>
    <t>BDI RESULTANTE</t>
  </si>
  <si>
    <t>Fórmula para o cálculo do B.D.I. ( benefícios e despesas indiretas )</t>
  </si>
  <si>
    <t>BDI  = ((1+AC+S+R+G)(1+DF)(1+L)/(1-I))-1</t>
  </si>
  <si>
    <r>
      <rPr>
        <b/>
        <sz val="8"/>
        <rFont val="Courier New"/>
        <family val="3"/>
      </rPr>
      <t>5.1. 74106/001 - IMPERMEABILIZAÇÃO DE VIGA BALDRAME COM TINTA ASFÁLTICA, DUAS DEMÃOS.
 (M2)</t>
    </r>
  </si>
  <si>
    <r>
      <rPr>
        <b/>
        <sz val="8"/>
        <rFont val="Courier New"/>
        <family val="3"/>
      </rPr>
      <t>9.2.4. 180544 - Sumidouro em alvenaria c/ tpo.em concreto - cap= 30 pessoas (UN)</t>
    </r>
  </si>
  <si>
    <r>
      <rPr>
        <b/>
        <sz val="8"/>
        <rFont val="Courier New"/>
        <family val="3"/>
      </rPr>
      <t>9.2.6. 74166/001 - CAIXA DE INSPEÇÃO EM CONCRETO PRÉ-MOLDADO DN 60CM COM TAMPA H= 60CM - FORNECIMENTO E INSTALACAO (UN)</t>
    </r>
  </si>
  <si>
    <r>
      <rPr>
        <b/>
        <sz val="8"/>
        <rFont val="Courier New"/>
        <family val="3"/>
      </rPr>
      <t>11.1. 090065 - Esquadria mad. e=3cm c/ caix. aduela e alizar (M2)</t>
    </r>
  </si>
  <si>
    <r>
      <rPr>
        <b/>
        <sz val="8"/>
        <rFont val="Courier New"/>
        <family val="3"/>
      </rPr>
      <t>11.4. 090825 - Grade de ferro em metalom (incl. pint.anti-corrosiva) (M2)</t>
    </r>
  </si>
  <si>
    <r>
      <rPr>
        <sz val="8"/>
        <rFont val="Courier New"/>
        <family val="3"/>
      </rPr>
      <t>050757</t>
    </r>
  </si>
  <si>
    <r>
      <rPr>
        <sz val="8"/>
        <rFont val="Courier New"/>
        <family val="3"/>
      </rPr>
      <t>Concreto armado p/ calhas e percintas</t>
    </r>
  </si>
  <si>
    <r>
      <rPr>
        <sz val="8"/>
        <rFont val="Courier New"/>
        <family val="3"/>
      </rPr>
      <t>00000370</t>
    </r>
  </si>
  <si>
    <r>
      <rPr>
        <sz val="8"/>
        <rFont val="Courier New"/>
        <family val="3"/>
      </rPr>
      <t>AREIA MEDIA - POSTO JAZIDA/FORNECEDOR (RETIRADO NA JAZIDA, SEM TRANSPORTE)</t>
    </r>
  </si>
  <si>
    <r>
      <rPr>
        <sz val="8"/>
        <rFont val="Courier New"/>
        <family val="3"/>
      </rPr>
      <t>00001379</t>
    </r>
  </si>
  <si>
    <r>
      <rPr>
        <sz val="8"/>
        <rFont val="Courier New"/>
        <family val="3"/>
      </rPr>
      <t>CIMENTO PORTLAND COMPOSTO CP II-32</t>
    </r>
  </si>
  <si>
    <r>
      <rPr>
        <sz val="8"/>
        <rFont val="Courier New"/>
        <family val="3"/>
      </rPr>
      <t>00003279</t>
    </r>
  </si>
  <si>
    <r>
      <rPr>
        <sz val="8"/>
        <rFont val="Courier New"/>
        <family val="3"/>
      </rPr>
      <t>CAIXA INSPECAO, CONCRETO PRE MOLDADO, CIRCULAR, COM TAMPA, D = 60* CM, H= 60* CM</t>
    </r>
  </si>
  <si>
    <r>
      <rPr>
        <sz val="8"/>
        <rFont val="Courier New"/>
        <family val="3"/>
      </rPr>
      <t>88248</t>
    </r>
  </si>
  <si>
    <r>
      <rPr>
        <sz val="8"/>
        <rFont val="Courier New"/>
        <family val="3"/>
      </rPr>
      <t>AUXILIAR DE ENCANADOR OU BOMBEIRO HIDRÁULICO COM ENCARGOS COMPLEMENTARES</t>
    </r>
  </si>
  <si>
    <r>
      <rPr>
        <sz val="8"/>
        <rFont val="Courier New"/>
        <family val="3"/>
      </rPr>
      <t>88267</t>
    </r>
  </si>
  <si>
    <r>
      <rPr>
        <sz val="8"/>
        <rFont val="Courier New"/>
        <family val="3"/>
      </rPr>
      <t>ENCANADOR OU BOMBEIRO HIDRÁULICO COM ENCARGOS COMPLEMENTARES</t>
    </r>
  </si>
  <si>
    <r>
      <rPr>
        <sz val="8"/>
        <rFont val="Courier New"/>
        <family val="3"/>
      </rPr>
      <t>O88261</t>
    </r>
  </si>
  <si>
    <r>
      <rPr>
        <sz val="8"/>
        <rFont val="Courier New"/>
        <family val="3"/>
      </rPr>
      <t xml:space="preserve">CARPINTEIRO DE ESQUADRIA COM ENCARGOS COMPLEMENTARES </t>
    </r>
  </si>
  <si>
    <r>
      <rPr>
        <sz val="8"/>
        <rFont val="Courier New"/>
        <family val="3"/>
      </rPr>
      <t>D00094</t>
    </r>
  </si>
  <si>
    <r>
      <rPr>
        <sz val="8"/>
        <rFont val="Courier New"/>
        <family val="3"/>
      </rPr>
      <t xml:space="preserve">Esquadria de madeira maciça </t>
    </r>
  </si>
  <si>
    <r>
      <rPr>
        <sz val="8"/>
        <rFont val="Courier New"/>
        <family val="3"/>
      </rPr>
      <t>D00354</t>
    </r>
  </si>
  <si>
    <r>
      <rPr>
        <sz val="8"/>
        <rFont val="Courier New"/>
        <family val="3"/>
      </rPr>
      <t xml:space="preserve">Grade de ferro em Metalom (incl. Pint.anti-corrosiva) </t>
    </r>
  </si>
  <si>
    <r>
      <rPr>
        <sz val="8"/>
        <rFont val="Courier New"/>
        <family val="3"/>
      </rPr>
      <t>M²</t>
    </r>
  </si>
  <si>
    <r>
      <rPr>
        <sz val="8"/>
        <rFont val="Courier New"/>
        <family val="3"/>
      </rPr>
      <t>110142</t>
    </r>
  </si>
  <si>
    <r>
      <rPr>
        <sz val="8"/>
        <rFont val="Courier New"/>
        <family val="3"/>
      </rPr>
      <t>Argamassa de cimento e areia 1:6</t>
    </r>
  </si>
  <si>
    <t>2.1. 030010 - ESCAVAÇÃO MANUAL ATÉ 1.50 m DE PROFUNDIDADE (BLOCOS E VIGAS)
 (M3)</t>
  </si>
  <si>
    <r>
      <rPr>
        <b/>
        <sz val="8"/>
        <rFont val="Courier New"/>
        <family val="3"/>
      </rPr>
      <t>COMP-262205 - LUMINÁRIA DE EMBUTIR, PAINEL LED 18W                                          
 (UN)</t>
    </r>
  </si>
  <si>
    <t xml:space="preserve">PAINEL LED 24 W
</t>
  </si>
  <si>
    <t xml:space="preserve">PAINEL LED 18 W
</t>
  </si>
  <si>
    <t>ISOLADOR DE PLASTICO, TIPO ROLDANA, D= 72x72MM, PARA USO EM BAIXA TENSÃO.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</si>
</sst>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&quot;R$&quot;\ * #,##0.00_-;\-&quot;R$&quot;\ * #,##0.00_-;_-&quot;R$&quot;\ * &quot;-&quot;??_-;_-@_-"/>
    <numFmt numFmtId="165" formatCode="#0.00000000"/>
    <numFmt numFmtId="166" formatCode="#0.00"/>
    <numFmt numFmtId="167" formatCode="#,##0.0000"/>
    <numFmt numFmtId="168" formatCode="&quot;R$&quot;#,##0.00"/>
    <numFmt numFmtId="169" formatCode="_-* #,##0.00_-;\-* #,##0.00_-;_-* \-??_-;_-@_-"/>
    <numFmt numFmtId="170" formatCode="_-&quot;R$ &quot;* #,##0.00_-;&quot;-R$ &quot;* #,##0.00_-;_-&quot;R$ &quot;* \-??_-;_-@_-"/>
  </numFmts>
  <fonts count="50">
    <font>
      <sz val="11"/>
      <color theme="1"/>
      <name val="Calibri"/>
      <family val="2"/>
      <scheme val="minor"/>
    </font>
    <font>
      <b/>
      <sz val="6"/>
      <color rgb="FF000000"/>
      <name val="Arial"/>
      <family val="2"/>
    </font>
    <font>
      <sz val="9"/>
      <color rgb="FF000000"/>
      <name val="SansSerif"/>
      <family val="2"/>
    </font>
    <font>
      <b/>
      <sz val="7"/>
      <color rgb="FF000000"/>
      <name val="Arial"/>
      <family val="2"/>
    </font>
    <font>
      <sz val="7"/>
      <color rgb="FF000000"/>
      <name val="Arial"/>
      <family val="2"/>
    </font>
    <font>
      <b/>
      <sz val="9"/>
      <color rgb="FF000000"/>
      <name val="Arial"/>
      <family val="2"/>
    </font>
    <font>
      <b/>
      <sz val="7"/>
      <name val="Arial"/>
    </font>
    <font>
      <b/>
      <sz val="8"/>
      <name val="Arial"/>
    </font>
    <font>
      <sz val="8"/>
      <name val="Arial"/>
    </font>
    <font>
      <b/>
      <sz val="10"/>
      <name val="Arial"/>
    </font>
    <font>
      <b/>
      <sz val="11"/>
      <color theme="1"/>
      <name val="Calibri"/>
      <family val="2"/>
      <scheme val="minor"/>
    </font>
    <font>
      <sz val="11"/>
      <color indexed="8"/>
      <name val="Courier New"/>
      <family val="3"/>
    </font>
    <font>
      <b/>
      <sz val="11"/>
      <color indexed="8"/>
      <name val="Courier New"/>
      <family val="3"/>
    </font>
    <font>
      <sz val="10"/>
      <color indexed="8"/>
      <name val="Courier New"/>
      <family val="3"/>
    </font>
    <font>
      <b/>
      <sz val="8"/>
      <color rgb="FF000000"/>
      <name val="Courier New"/>
      <family val="3"/>
    </font>
    <font>
      <b/>
      <sz val="8"/>
      <name val="Courier New"/>
      <family val="3"/>
    </font>
    <font>
      <sz val="8"/>
      <color rgb="FF000000"/>
      <name val="Courier New"/>
      <family val="3"/>
    </font>
    <font>
      <sz val="8"/>
      <name val="Courier New"/>
      <family val="3"/>
    </font>
    <font>
      <sz val="8"/>
      <color theme="1"/>
      <name val="Courier New"/>
      <family val="3"/>
    </font>
    <font>
      <b/>
      <sz val="10"/>
      <color rgb="FF000000"/>
      <name val="Courier New"/>
      <family val="3"/>
    </font>
    <font>
      <b/>
      <sz val="10"/>
      <name val="Courier New"/>
      <family val="3"/>
    </font>
    <font>
      <sz val="10"/>
      <color rgb="FF000000"/>
      <name val="Courier New"/>
      <family val="3"/>
    </font>
    <font>
      <sz val="10"/>
      <name val="Courier New"/>
      <family val="3"/>
    </font>
    <font>
      <sz val="10"/>
      <color theme="1"/>
      <name val="Courier New"/>
      <family val="3"/>
    </font>
    <font>
      <b/>
      <sz val="10"/>
      <color indexed="8"/>
      <name val="Courier New"/>
      <family val="3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2"/>
      <name val="Arial"/>
      <family val="2"/>
    </font>
    <font>
      <sz val="11"/>
      <color indexed="8"/>
      <name val="Calibri"/>
      <family val="2"/>
    </font>
    <font>
      <b/>
      <sz val="14"/>
      <color indexed="8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sz val="11"/>
      <color indexed="8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color rgb="FF000000"/>
      <name val="Arial"/>
      <family val="2"/>
    </font>
    <font>
      <b/>
      <sz val="11"/>
      <name val="Calibri"/>
      <family val="2"/>
      <scheme val="minor"/>
    </font>
    <font>
      <sz val="10"/>
      <name val="Berlin Sans FB Demi"/>
      <family val="2"/>
    </font>
    <font>
      <b/>
      <sz val="12"/>
      <name val="Bodoni MT"/>
      <family val="1"/>
    </font>
    <font>
      <b/>
      <sz val="16"/>
      <name val="Arabic Typesetting"/>
      <family val="4"/>
    </font>
    <font>
      <b/>
      <sz val="11"/>
      <name val="Arabic Typesetting"/>
      <family val="4"/>
    </font>
    <font>
      <b/>
      <sz val="11"/>
      <name val="Andalus"/>
      <family val="1"/>
    </font>
    <font>
      <sz val="11"/>
      <name val="Andalus"/>
      <family val="1"/>
    </font>
    <font>
      <sz val="10"/>
      <name val="Calibri"/>
      <family val="2"/>
    </font>
    <font>
      <sz val="12"/>
      <name val="Andalus"/>
      <family val="1"/>
    </font>
    <font>
      <sz val="8"/>
      <name val="Calibri"/>
      <family val="2"/>
    </font>
    <font>
      <b/>
      <sz val="8"/>
      <name val="Calibri"/>
      <family val="2"/>
    </font>
    <font>
      <b/>
      <sz val="12"/>
      <name val="Andalus"/>
      <family val="1"/>
    </font>
    <font>
      <b/>
      <sz val="11"/>
      <name val="Batang"/>
      <family val="1"/>
    </font>
  </fonts>
  <fills count="33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03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thin">
        <color rgb="FF000000"/>
      </bottom>
      <diagonal/>
    </border>
    <border>
      <left/>
      <right style="double">
        <color indexed="64"/>
      </right>
      <top/>
      <bottom style="thin">
        <color rgb="FF000000"/>
      </bottom>
      <diagonal/>
    </border>
    <border>
      <left style="double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double">
        <color indexed="64"/>
      </right>
      <top style="thin">
        <color rgb="FF000000"/>
      </top>
      <bottom/>
      <diagonal/>
    </border>
    <border>
      <left style="double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double">
        <color indexed="64"/>
      </right>
      <top/>
      <bottom style="thin">
        <color rgb="FF000000"/>
      </bottom>
      <diagonal/>
    </border>
    <border>
      <left style="double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indexed="64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indexed="64"/>
      </bottom>
      <diagonal/>
    </border>
    <border>
      <left style="double">
        <color indexed="64"/>
      </left>
      <right style="thin">
        <color rgb="FF000000"/>
      </right>
      <top style="thin">
        <color rgb="FF000000"/>
      </top>
      <bottom style="double">
        <color indexed="64"/>
      </bottom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/>
      <bottom/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9">
    <xf numFmtId="0" fontId="0" fillId="0" borderId="0"/>
    <xf numFmtId="0" fontId="26" fillId="28" borderId="1"/>
    <xf numFmtId="0" fontId="27" fillId="28" borderId="1"/>
    <xf numFmtId="0" fontId="29" fillId="28" borderId="1"/>
    <xf numFmtId="169" fontId="29" fillId="28" borderId="1" applyFill="0" applyBorder="0" applyAlignment="0" applyProtection="0"/>
    <xf numFmtId="0" fontId="27" fillId="28" borderId="1"/>
    <xf numFmtId="9" fontId="29" fillId="28" borderId="1" applyFill="0" applyBorder="0" applyAlignment="0" applyProtection="0"/>
    <xf numFmtId="170" fontId="29" fillId="28" borderId="1" applyFill="0" applyBorder="0" applyAlignment="0" applyProtection="0"/>
    <xf numFmtId="0" fontId="26" fillId="28" borderId="1"/>
  </cellStyleXfs>
  <cellXfs count="313">
    <xf numFmtId="0" fontId="0" fillId="0" borderId="0" xfId="0"/>
    <xf numFmtId="0" fontId="0" fillId="6" borderId="0" xfId="0" applyNumberFormat="1" applyFont="1" applyFill="1" applyBorder="1" applyAlignment="1" applyProtection="1">
      <alignment wrapText="1"/>
      <protection locked="0"/>
    </xf>
    <xf numFmtId="0" fontId="3" fillId="18" borderId="2" xfId="0" applyNumberFormat="1" applyFont="1" applyFill="1" applyBorder="1" applyAlignment="1" applyProtection="1">
      <alignment horizontal="center" vertical="center" wrapText="1"/>
    </xf>
    <xf numFmtId="0" fontId="3" fillId="19" borderId="2" xfId="0" applyNumberFormat="1" applyFont="1" applyFill="1" applyBorder="1" applyAlignment="1" applyProtection="1">
      <alignment horizontal="left" vertical="top" wrapText="1"/>
    </xf>
    <xf numFmtId="0" fontId="4" fillId="20" borderId="2" xfId="0" applyNumberFormat="1" applyFont="1" applyFill="1" applyBorder="1" applyAlignment="1" applyProtection="1">
      <alignment horizontal="center" vertical="top" wrapText="1"/>
    </xf>
    <xf numFmtId="0" fontId="4" fillId="21" borderId="2" xfId="0" applyNumberFormat="1" applyFont="1" applyFill="1" applyBorder="1" applyAlignment="1" applyProtection="1">
      <alignment horizontal="left" vertical="top" wrapText="1"/>
    </xf>
    <xf numFmtId="167" fontId="4" fillId="22" borderId="2" xfId="0" applyNumberFormat="1" applyFont="1" applyFill="1" applyBorder="1" applyAlignment="1" applyProtection="1">
      <alignment horizontal="right" vertical="top" wrapText="1"/>
    </xf>
    <xf numFmtId="0" fontId="3" fillId="23" borderId="2" xfId="0" applyNumberFormat="1" applyFont="1" applyFill="1" applyBorder="1" applyAlignment="1" applyProtection="1">
      <alignment horizontal="right" vertical="center" wrapText="1"/>
    </xf>
    <xf numFmtId="167" fontId="3" fillId="24" borderId="2" xfId="0" applyNumberFormat="1" applyFont="1" applyFill="1" applyBorder="1" applyAlignment="1" applyProtection="1">
      <alignment horizontal="right" vertical="top" wrapText="1"/>
    </xf>
    <xf numFmtId="0" fontId="3" fillId="25" borderId="2" xfId="0" applyNumberFormat="1" applyFont="1" applyFill="1" applyBorder="1" applyAlignment="1" applyProtection="1">
      <alignment horizontal="center" vertical="top" wrapText="1"/>
    </xf>
    <xf numFmtId="0" fontId="1" fillId="28" borderId="2" xfId="0" applyNumberFormat="1" applyFont="1" applyFill="1" applyBorder="1" applyAlignment="1" applyProtection="1">
      <alignment horizontal="center" vertical="center" wrapText="1"/>
    </xf>
    <xf numFmtId="0" fontId="18" fillId="6" borderId="1" xfId="0" applyNumberFormat="1" applyFont="1" applyFill="1" applyBorder="1" applyAlignment="1" applyProtection="1">
      <alignment wrapText="1"/>
      <protection locked="0"/>
    </xf>
    <xf numFmtId="0" fontId="21" fillId="4" borderId="27" xfId="0" applyNumberFormat="1" applyFont="1" applyFill="1" applyBorder="1" applyAlignment="1" applyProtection="1">
      <alignment horizontal="left" vertical="center" wrapText="1"/>
    </xf>
    <xf numFmtId="0" fontId="21" fillId="5" borderId="2" xfId="0" applyNumberFormat="1" applyFont="1" applyFill="1" applyBorder="1" applyAlignment="1" applyProtection="1">
      <alignment horizontal="center" vertical="center" wrapText="1"/>
    </xf>
    <xf numFmtId="0" fontId="21" fillId="4" borderId="2" xfId="0" applyNumberFormat="1" applyFont="1" applyFill="1" applyBorder="1" applyAlignment="1" applyProtection="1">
      <alignment horizontal="left" vertical="center" wrapText="1"/>
    </xf>
    <xf numFmtId="0" fontId="21" fillId="4" borderId="31" xfId="0" applyNumberFormat="1" applyFont="1" applyFill="1" applyBorder="1" applyAlignment="1" applyProtection="1">
      <alignment horizontal="left" vertical="center" wrapText="1"/>
    </xf>
    <xf numFmtId="0" fontId="21" fillId="5" borderId="28" xfId="0" applyNumberFormat="1" applyFont="1" applyFill="1" applyBorder="1" applyAlignment="1" applyProtection="1">
      <alignment horizontal="center" vertical="center" wrapText="1"/>
    </xf>
    <xf numFmtId="0" fontId="21" fillId="4" borderId="28" xfId="0" applyNumberFormat="1" applyFont="1" applyFill="1" applyBorder="1" applyAlignment="1" applyProtection="1">
      <alignment horizontal="left" vertical="center" wrapText="1"/>
    </xf>
    <xf numFmtId="0" fontId="23" fillId="6" borderId="1" xfId="0" applyNumberFormat="1" applyFont="1" applyFill="1" applyBorder="1" applyAlignment="1" applyProtection="1">
      <alignment wrapText="1"/>
      <protection locked="0"/>
    </xf>
    <xf numFmtId="0" fontId="21" fillId="4" borderId="2" xfId="0" applyNumberFormat="1" applyFont="1" applyFill="1" applyBorder="1" applyAlignment="1" applyProtection="1">
      <alignment horizontal="left" vertical="center"/>
    </xf>
    <xf numFmtId="0" fontId="19" fillId="29" borderId="2" xfId="0" applyNumberFormat="1" applyFont="1" applyFill="1" applyBorder="1" applyAlignment="1" applyProtection="1">
      <alignment horizontal="center" vertical="center" wrapText="1"/>
    </xf>
    <xf numFmtId="0" fontId="19" fillId="29" borderId="27" xfId="0" applyNumberFormat="1" applyFont="1" applyFill="1" applyBorder="1" applyAlignment="1" applyProtection="1">
      <alignment horizontal="left" vertical="center" wrapText="1"/>
    </xf>
    <xf numFmtId="0" fontId="12" fillId="0" borderId="9" xfId="0" applyFont="1" applyBorder="1" applyAlignment="1">
      <alignment vertical="center" wrapText="1"/>
    </xf>
    <xf numFmtId="0" fontId="11" fillId="0" borderId="8" xfId="0" applyFont="1" applyBorder="1" applyAlignment="1">
      <alignment vertical="center"/>
    </xf>
    <xf numFmtId="0" fontId="24" fillId="0" borderId="9" xfId="0" applyFont="1" applyBorder="1" applyAlignment="1">
      <alignment horizontal="right" vertical="center" wrapText="1"/>
    </xf>
    <xf numFmtId="4" fontId="24" fillId="0" borderId="11" xfId="0" applyNumberFormat="1" applyFont="1" applyBorder="1" applyAlignment="1">
      <alignment horizontal="left" vertical="center" wrapText="1"/>
    </xf>
    <xf numFmtId="0" fontId="24" fillId="0" borderId="8" xfId="0" applyFont="1" applyBorder="1" applyAlignment="1">
      <alignment horizontal="center" vertical="center" wrapText="1"/>
    </xf>
    <xf numFmtId="0" fontId="18" fillId="6" borderId="19" xfId="0" applyNumberFormat="1" applyFont="1" applyFill="1" applyBorder="1" applyAlignment="1" applyProtection="1">
      <alignment wrapText="1"/>
      <protection locked="0"/>
    </xf>
    <xf numFmtId="0" fontId="18" fillId="6" borderId="20" xfId="0" applyNumberFormat="1" applyFont="1" applyFill="1" applyBorder="1" applyAlignment="1" applyProtection="1">
      <alignment wrapText="1"/>
      <protection locked="0"/>
    </xf>
    <xf numFmtId="0" fontId="18" fillId="6" borderId="32" xfId="0" applyNumberFormat="1" applyFont="1" applyFill="1" applyBorder="1" applyAlignment="1" applyProtection="1">
      <alignment wrapText="1"/>
      <protection locked="0"/>
    </xf>
    <xf numFmtId="0" fontId="25" fillId="0" borderId="0" xfId="0" applyFont="1"/>
    <xf numFmtId="0" fontId="26" fillId="28" borderId="1" xfId="1"/>
    <xf numFmtId="0" fontId="11" fillId="28" borderId="11" xfId="1" applyFont="1" applyBorder="1" applyAlignment="1">
      <alignment vertical="center"/>
    </xf>
    <xf numFmtId="0" fontId="12" fillId="28" borderId="8" xfId="1" applyFont="1" applyBorder="1" applyAlignment="1">
      <alignment vertical="center" wrapText="1"/>
    </xf>
    <xf numFmtId="4" fontId="12" fillId="28" borderId="11" xfId="1" applyNumberFormat="1" applyFont="1" applyBorder="1" applyAlignment="1">
      <alignment horizontal="left" vertical="center" wrapText="1"/>
    </xf>
    <xf numFmtId="4" fontId="12" fillId="28" borderId="8" xfId="1" applyNumberFormat="1" applyFont="1" applyBorder="1" applyAlignment="1">
      <alignment horizontal="left" vertical="center"/>
    </xf>
    <xf numFmtId="169" fontId="31" fillId="28" borderId="35" xfId="4" applyFont="1" applyFill="1" applyBorder="1" applyAlignment="1">
      <alignment horizontal="center" vertical="center" wrapText="1"/>
    </xf>
    <xf numFmtId="169" fontId="31" fillId="28" borderId="36" xfId="4" applyFont="1" applyFill="1" applyBorder="1" applyAlignment="1">
      <alignment horizontal="center" vertical="center" wrapText="1"/>
    </xf>
    <xf numFmtId="0" fontId="31" fillId="28" borderId="35" xfId="4" applyNumberFormat="1" applyFont="1" applyFill="1" applyBorder="1" applyAlignment="1">
      <alignment horizontal="center" vertical="center" wrapText="1"/>
    </xf>
    <xf numFmtId="0" fontId="31" fillId="28" borderId="36" xfId="4" applyNumberFormat="1" applyFont="1" applyFill="1" applyBorder="1" applyAlignment="1">
      <alignment horizontal="center" vertical="center" wrapText="1"/>
    </xf>
    <xf numFmtId="10" fontId="32" fillId="28" borderId="38" xfId="6" applyNumberFormat="1" applyFont="1" applyBorder="1" applyAlignment="1">
      <alignment vertical="center"/>
    </xf>
    <xf numFmtId="10" fontId="32" fillId="28" borderId="39" xfId="6" applyNumberFormat="1" applyFont="1" applyBorder="1" applyAlignment="1">
      <alignment vertical="center"/>
    </xf>
    <xf numFmtId="164" fontId="32" fillId="28" borderId="35" xfId="7" applyNumberFormat="1" applyFont="1" applyBorder="1" applyAlignment="1">
      <alignment vertical="center"/>
    </xf>
    <xf numFmtId="164" fontId="32" fillId="28" borderId="36" xfId="7" applyNumberFormat="1" applyFont="1" applyBorder="1" applyAlignment="1">
      <alignment vertical="center"/>
    </xf>
    <xf numFmtId="10" fontId="32" fillId="28" borderId="35" xfId="6" applyNumberFormat="1" applyFont="1" applyBorder="1" applyAlignment="1">
      <alignment vertical="center"/>
    </xf>
    <xf numFmtId="10" fontId="32" fillId="28" borderId="36" xfId="6" applyNumberFormat="1" applyFont="1" applyBorder="1" applyAlignment="1">
      <alignment vertical="center"/>
    </xf>
    <xf numFmtId="164" fontId="26" fillId="28" borderId="1" xfId="1" applyNumberFormat="1"/>
    <xf numFmtId="170" fontId="35" fillId="28" borderId="35" xfId="7" applyFont="1" applyBorder="1" applyAlignment="1">
      <alignment horizontal="right" vertical="center"/>
    </xf>
    <xf numFmtId="10" fontId="35" fillId="28" borderId="35" xfId="7" applyNumberFormat="1" applyFont="1" applyBorder="1" applyAlignment="1">
      <alignment horizontal="center" vertical="center"/>
    </xf>
    <xf numFmtId="0" fontId="32" fillId="28" borderId="44" xfId="5" applyFont="1" applyBorder="1" applyAlignment="1">
      <alignment vertical="center"/>
    </xf>
    <xf numFmtId="0" fontId="32" fillId="28" borderId="36" xfId="5" applyFont="1" applyBorder="1" applyAlignment="1">
      <alignment vertical="center"/>
    </xf>
    <xf numFmtId="1" fontId="34" fillId="28" borderId="44" xfId="2" applyNumberFormat="1" applyFont="1" applyBorder="1" applyAlignment="1">
      <alignment vertical="top"/>
    </xf>
    <xf numFmtId="164" fontId="34" fillId="28" borderId="35" xfId="7" applyNumberFormat="1" applyFont="1" applyBorder="1" applyAlignment="1">
      <alignment vertical="top"/>
    </xf>
    <xf numFmtId="164" fontId="34" fillId="28" borderId="46" xfId="7" applyNumberFormat="1" applyFont="1" applyBorder="1" applyAlignment="1">
      <alignment vertical="top"/>
    </xf>
    <xf numFmtId="164" fontId="34" fillId="28" borderId="36" xfId="7" applyNumberFormat="1" applyFont="1" applyBorder="1" applyAlignment="1">
      <alignment vertical="top"/>
    </xf>
    <xf numFmtId="10" fontId="32" fillId="28" borderId="35" xfId="7" applyNumberFormat="1" applyFont="1" applyBorder="1" applyAlignment="1">
      <alignment vertical="top"/>
    </xf>
    <xf numFmtId="10" fontId="32" fillId="28" borderId="36" xfId="7" applyNumberFormat="1" applyFont="1" applyBorder="1" applyAlignment="1">
      <alignment vertical="top"/>
    </xf>
    <xf numFmtId="164" fontId="34" fillId="28" borderId="47" xfId="7" applyNumberFormat="1" applyFont="1" applyBorder="1" applyAlignment="1">
      <alignment vertical="top"/>
    </xf>
    <xf numFmtId="1" fontId="34" fillId="28" borderId="49" xfId="2" applyNumberFormat="1" applyFont="1" applyBorder="1" applyAlignment="1">
      <alignment vertical="top"/>
    </xf>
    <xf numFmtId="10" fontId="32" fillId="28" borderId="50" xfId="7" applyNumberFormat="1" applyFont="1" applyBorder="1" applyAlignment="1">
      <alignment vertical="top"/>
    </xf>
    <xf numFmtId="10" fontId="32" fillId="28" borderId="51" xfId="7" applyNumberFormat="1" applyFont="1" applyBorder="1" applyAlignment="1">
      <alignment vertical="top"/>
    </xf>
    <xf numFmtId="0" fontId="26" fillId="28" borderId="1" xfId="8"/>
    <xf numFmtId="0" fontId="37" fillId="28" borderId="1" xfId="8" applyFont="1" applyAlignment="1">
      <alignment horizontal="left" vertical="center"/>
    </xf>
    <xf numFmtId="0" fontId="10" fillId="28" borderId="1" xfId="8" applyFont="1" applyAlignment="1">
      <alignment horizontal="left" vertical="center"/>
    </xf>
    <xf numFmtId="0" fontId="10" fillId="28" borderId="1" xfId="8" applyFont="1" applyAlignment="1">
      <alignment horizontal="left"/>
    </xf>
    <xf numFmtId="0" fontId="42" fillId="28" borderId="56" xfId="8" applyFont="1" applyBorder="1" applyAlignment="1">
      <alignment horizontal="center"/>
    </xf>
    <xf numFmtId="0" fontId="42" fillId="28" borderId="57" xfId="8" applyFont="1" applyBorder="1" applyAlignment="1">
      <alignment horizontal="center"/>
    </xf>
    <xf numFmtId="0" fontId="41" fillId="28" borderId="58" xfId="8" applyFont="1" applyBorder="1" applyAlignment="1">
      <alignment horizontal="center" vertical="center"/>
    </xf>
    <xf numFmtId="0" fontId="41" fillId="28" borderId="59" xfId="8" applyFont="1" applyBorder="1" applyAlignment="1">
      <alignment horizontal="center" vertical="center"/>
    </xf>
    <xf numFmtId="0" fontId="43" fillId="28" borderId="61" xfId="8" applyFont="1" applyBorder="1" applyAlignment="1">
      <alignment horizontal="center"/>
    </xf>
    <xf numFmtId="10" fontId="43" fillId="28" borderId="62" xfId="8" applyNumberFormat="1" applyFont="1" applyBorder="1" applyAlignment="1">
      <alignment horizontal="center"/>
    </xf>
    <xf numFmtId="10" fontId="44" fillId="31" borderId="63" xfId="8" applyNumberFormat="1" applyFont="1" applyFill="1" applyBorder="1" applyAlignment="1">
      <alignment horizontal="center" vertical="center"/>
    </xf>
    <xf numFmtId="10" fontId="44" fillId="31" borderId="64" xfId="8" applyNumberFormat="1" applyFont="1" applyFill="1" applyBorder="1" applyAlignment="1">
      <alignment horizontal="center" vertical="center"/>
    </xf>
    <xf numFmtId="0" fontId="43" fillId="28" borderId="66" xfId="8" applyFont="1" applyBorder="1" applyAlignment="1">
      <alignment horizontal="center"/>
    </xf>
    <xf numFmtId="10" fontId="43" fillId="28" borderId="67" xfId="8" applyNumberFormat="1" applyFont="1" applyBorder="1" applyAlignment="1">
      <alignment horizontal="center"/>
    </xf>
    <xf numFmtId="10" fontId="44" fillId="31" borderId="68" xfId="8" applyNumberFormat="1" applyFont="1" applyFill="1" applyBorder="1" applyAlignment="1">
      <alignment horizontal="center" vertical="center"/>
    </xf>
    <xf numFmtId="10" fontId="44" fillId="31" borderId="69" xfId="8" applyNumberFormat="1" applyFont="1" applyFill="1" applyBorder="1" applyAlignment="1">
      <alignment horizontal="center" vertical="center"/>
    </xf>
    <xf numFmtId="0" fontId="43" fillId="28" borderId="71" xfId="8" applyFont="1" applyBorder="1" applyAlignment="1">
      <alignment horizontal="center"/>
    </xf>
    <xf numFmtId="10" fontId="43" fillId="28" borderId="72" xfId="8" applyNumberFormat="1" applyFont="1" applyBorder="1" applyAlignment="1">
      <alignment horizontal="center"/>
    </xf>
    <xf numFmtId="10" fontId="44" fillId="31" borderId="73" xfId="8" applyNumberFormat="1" applyFont="1" applyFill="1" applyBorder="1" applyAlignment="1">
      <alignment horizontal="center" vertical="center"/>
    </xf>
    <xf numFmtId="10" fontId="44" fillId="31" borderId="74" xfId="8" applyNumberFormat="1" applyFont="1" applyFill="1" applyBorder="1" applyAlignment="1">
      <alignment horizontal="center" vertical="center"/>
    </xf>
    <xf numFmtId="10" fontId="42" fillId="28" borderId="57" xfId="8" applyNumberFormat="1" applyFont="1" applyBorder="1" applyAlignment="1">
      <alignment horizontal="center"/>
    </xf>
    <xf numFmtId="10" fontId="42" fillId="28" borderId="62" xfId="8" applyNumberFormat="1" applyFont="1" applyBorder="1" applyAlignment="1">
      <alignment horizontal="center"/>
    </xf>
    <xf numFmtId="0" fontId="43" fillId="28" borderId="78" xfId="8" applyFont="1" applyBorder="1" applyAlignment="1">
      <alignment horizontal="center"/>
    </xf>
    <xf numFmtId="10" fontId="42" fillId="28" borderId="78" xfId="8" applyNumberFormat="1" applyFont="1" applyBorder="1" applyAlignment="1">
      <alignment horizontal="center"/>
    </xf>
    <xf numFmtId="10" fontId="44" fillId="31" borderId="58" xfId="8" applyNumberFormat="1" applyFont="1" applyFill="1" applyBorder="1" applyAlignment="1">
      <alignment horizontal="center" vertical="center"/>
    </xf>
    <xf numFmtId="10" fontId="44" fillId="31" borderId="59" xfId="8" applyNumberFormat="1" applyFont="1" applyFill="1" applyBorder="1" applyAlignment="1">
      <alignment horizontal="center" vertical="center"/>
    </xf>
    <xf numFmtId="0" fontId="43" fillId="28" borderId="61" xfId="8" applyFont="1" applyBorder="1"/>
    <xf numFmtId="0" fontId="43" fillId="28" borderId="66" xfId="8" applyFont="1" applyBorder="1"/>
    <xf numFmtId="0" fontId="43" fillId="28" borderId="71" xfId="8" applyFont="1" applyBorder="1"/>
    <xf numFmtId="10" fontId="43" fillId="28" borderId="78" xfId="8" applyNumberFormat="1" applyFont="1" applyBorder="1" applyAlignment="1">
      <alignment horizontal="center"/>
    </xf>
    <xf numFmtId="0" fontId="43" fillId="28" borderId="76" xfId="8" applyFont="1" applyBorder="1" applyAlignment="1">
      <alignment vertical="center"/>
    </xf>
    <xf numFmtId="0" fontId="43" fillId="28" borderId="84" xfId="8" applyFont="1" applyBorder="1" applyAlignment="1">
      <alignment vertical="center"/>
    </xf>
    <xf numFmtId="0" fontId="43" fillId="28" borderId="77" xfId="8" applyFont="1" applyBorder="1" applyAlignment="1">
      <alignment vertical="center"/>
    </xf>
    <xf numFmtId="10" fontId="42" fillId="28" borderId="85" xfId="8" applyNumberFormat="1" applyFont="1" applyBorder="1" applyAlignment="1">
      <alignment horizontal="center"/>
    </xf>
    <xf numFmtId="10" fontId="42" fillId="28" borderId="57" xfId="8" applyNumberFormat="1" applyFont="1" applyBorder="1" applyAlignment="1">
      <alignment horizontal="center" vertical="center"/>
    </xf>
    <xf numFmtId="10" fontId="44" fillId="31" borderId="86" xfId="8" applyNumberFormat="1" applyFont="1" applyFill="1" applyBorder="1" applyAlignment="1">
      <alignment horizontal="center" vertical="center"/>
    </xf>
    <xf numFmtId="10" fontId="44" fillId="31" borderId="87" xfId="8" applyNumberFormat="1" applyFont="1" applyFill="1" applyBorder="1" applyAlignment="1">
      <alignment horizontal="center" vertical="center"/>
    </xf>
    <xf numFmtId="0" fontId="48" fillId="28" borderId="1" xfId="8" applyFont="1" applyAlignment="1">
      <alignment horizontal="left"/>
    </xf>
    <xf numFmtId="10" fontId="48" fillId="28" borderId="1" xfId="8" applyNumberFormat="1" applyFont="1" applyAlignment="1">
      <alignment horizontal="center" vertical="center"/>
    </xf>
    <xf numFmtId="4" fontId="19" fillId="29" borderId="2" xfId="0" applyNumberFormat="1" applyFont="1" applyFill="1" applyBorder="1" applyAlignment="1">
      <alignment horizontal="right" vertical="center" wrapText="1"/>
    </xf>
    <xf numFmtId="4" fontId="21" fillId="28" borderId="2" xfId="0" applyNumberFormat="1" applyFont="1" applyFill="1" applyBorder="1" applyAlignment="1">
      <alignment horizontal="right" vertical="center" wrapText="1"/>
    </xf>
    <xf numFmtId="4" fontId="19" fillId="29" borderId="29" xfId="0" applyNumberFormat="1" applyFont="1" applyFill="1" applyBorder="1" applyAlignment="1">
      <alignment horizontal="right" vertical="center" wrapText="1"/>
    </xf>
    <xf numFmtId="4" fontId="19" fillId="29" borderId="88" xfId="0" applyNumberFormat="1" applyFont="1" applyFill="1" applyBorder="1" applyAlignment="1">
      <alignment horizontal="right" vertical="center" wrapText="1"/>
    </xf>
    <xf numFmtId="4" fontId="21" fillId="28" borderId="28" xfId="0" applyNumberFormat="1" applyFont="1" applyFill="1" applyBorder="1" applyAlignment="1">
      <alignment horizontal="right" vertical="center" wrapText="1"/>
    </xf>
    <xf numFmtId="0" fontId="16" fillId="28" borderId="2" xfId="0" applyFont="1" applyFill="1" applyBorder="1" applyAlignment="1">
      <alignment horizontal="center" vertical="top" wrapText="1"/>
    </xf>
    <xf numFmtId="0" fontId="16" fillId="28" borderId="2" xfId="0" applyFont="1" applyFill="1" applyBorder="1" applyAlignment="1">
      <alignment horizontal="justify" vertical="top" wrapText="1"/>
    </xf>
    <xf numFmtId="165" fontId="16" fillId="28" borderId="2" xfId="0" applyNumberFormat="1" applyFont="1" applyFill="1" applyBorder="1" applyAlignment="1">
      <alignment horizontal="right" vertical="top" wrapText="1"/>
    </xf>
    <xf numFmtId="166" fontId="16" fillId="28" borderId="2" xfId="0" applyNumberFormat="1" applyFont="1" applyFill="1" applyBorder="1" applyAlignment="1">
      <alignment horizontal="right" vertical="top" wrapText="1"/>
    </xf>
    <xf numFmtId="0" fontId="18" fillId="28" borderId="1" xfId="0" applyFont="1" applyFill="1" applyBorder="1" applyAlignment="1" applyProtection="1">
      <alignment wrapText="1"/>
      <protection locked="0"/>
    </xf>
    <xf numFmtId="0" fontId="14" fillId="29" borderId="2" xfId="0" applyFont="1" applyFill="1" applyBorder="1" applyAlignment="1">
      <alignment horizontal="center" vertical="center" wrapText="1"/>
    </xf>
    <xf numFmtId="0" fontId="0" fillId="0" borderId="0" xfId="0" applyAlignment="1"/>
    <xf numFmtId="0" fontId="16" fillId="28" borderId="89" xfId="0" applyFont="1" applyFill="1" applyBorder="1" applyAlignment="1">
      <alignment horizontal="center" vertical="top" wrapText="1"/>
    </xf>
    <xf numFmtId="0" fontId="16" fillId="28" borderId="89" xfId="0" applyFont="1" applyFill="1" applyBorder="1" applyAlignment="1">
      <alignment horizontal="justify" vertical="top" wrapText="1"/>
    </xf>
    <xf numFmtId="0" fontId="14" fillId="29" borderId="93" xfId="0" applyFont="1" applyFill="1" applyBorder="1" applyAlignment="1">
      <alignment horizontal="center" vertical="center" wrapText="1"/>
    </xf>
    <xf numFmtId="0" fontId="16" fillId="28" borderId="33" xfId="0" applyFont="1" applyFill="1" applyBorder="1" applyAlignment="1">
      <alignment horizontal="center" vertical="top" wrapText="1"/>
    </xf>
    <xf numFmtId="166" fontId="16" fillId="28" borderId="93" xfId="0" applyNumberFormat="1" applyFont="1" applyFill="1" applyBorder="1" applyAlignment="1">
      <alignment horizontal="right" vertical="top" wrapText="1"/>
    </xf>
    <xf numFmtId="0" fontId="18" fillId="28" borderId="94" xfId="0" applyFont="1" applyFill="1" applyBorder="1" applyAlignment="1" applyProtection="1">
      <alignment wrapText="1"/>
      <protection locked="0"/>
    </xf>
    <xf numFmtId="166" fontId="14" fillId="28" borderId="93" xfId="0" applyNumberFormat="1" applyFont="1" applyFill="1" applyBorder="1" applyAlignment="1">
      <alignment horizontal="right" vertical="top" wrapText="1"/>
    </xf>
    <xf numFmtId="4" fontId="14" fillId="28" borderId="93" xfId="0" applyNumberFormat="1" applyFont="1" applyFill="1" applyBorder="1" applyAlignment="1">
      <alignment horizontal="right" vertical="center" wrapText="1"/>
    </xf>
    <xf numFmtId="0" fontId="18" fillId="28" borderId="32" xfId="0" applyFont="1" applyFill="1" applyBorder="1" applyAlignment="1" applyProtection="1">
      <alignment wrapText="1"/>
      <protection locked="0"/>
    </xf>
    <xf numFmtId="0" fontId="16" fillId="28" borderId="95" xfId="0" applyFont="1" applyFill="1" applyBorder="1" applyAlignment="1">
      <alignment horizontal="center" vertical="top" wrapText="1"/>
    </xf>
    <xf numFmtId="0" fontId="17" fillId="28" borderId="2" xfId="0" applyFont="1" applyFill="1" applyBorder="1" applyAlignment="1">
      <alignment horizontal="justify" vertical="top" wrapText="1"/>
    </xf>
    <xf numFmtId="0" fontId="18" fillId="6" borderId="94" xfId="0" applyNumberFormat="1" applyFont="1" applyFill="1" applyBorder="1" applyAlignment="1" applyProtection="1">
      <alignment wrapText="1"/>
      <protection locked="0"/>
    </xf>
    <xf numFmtId="4" fontId="14" fillId="3" borderId="93" xfId="0" applyNumberFormat="1" applyFont="1" applyFill="1" applyBorder="1" applyAlignment="1" applyProtection="1">
      <alignment horizontal="right" vertical="center" wrapText="1"/>
    </xf>
    <xf numFmtId="4" fontId="14" fillId="3" borderId="96" xfId="0" applyNumberFormat="1" applyFont="1" applyFill="1" applyBorder="1" applyAlignment="1" applyProtection="1">
      <alignment horizontal="right" vertical="center" wrapText="1"/>
    </xf>
    <xf numFmtId="4" fontId="14" fillId="3" borderId="98" xfId="0" applyNumberFormat="1" applyFont="1" applyFill="1" applyBorder="1" applyAlignment="1" applyProtection="1">
      <alignment horizontal="right" vertical="center" wrapText="1"/>
    </xf>
    <xf numFmtId="4" fontId="14" fillId="28" borderId="96" xfId="0" applyNumberFormat="1" applyFont="1" applyFill="1" applyBorder="1" applyAlignment="1">
      <alignment horizontal="right" vertical="center" wrapText="1"/>
    </xf>
    <xf numFmtId="10" fontId="32" fillId="29" borderId="37" xfId="6" applyNumberFormat="1" applyFont="1" applyFill="1" applyBorder="1" applyAlignment="1">
      <alignment vertical="center"/>
    </xf>
    <xf numFmtId="164" fontId="32" fillId="29" borderId="40" xfId="7" applyNumberFormat="1" applyFont="1" applyFill="1" applyBorder="1" applyAlignment="1">
      <alignment vertical="center"/>
    </xf>
    <xf numFmtId="10" fontId="32" fillId="29" borderId="41" xfId="6" applyNumberFormat="1" applyFont="1" applyFill="1" applyBorder="1" applyAlignment="1">
      <alignment vertical="center"/>
    </xf>
    <xf numFmtId="164" fontId="32" fillId="29" borderId="42" xfId="7" applyNumberFormat="1" applyFont="1" applyFill="1" applyBorder="1" applyAlignment="1">
      <alignment vertical="center"/>
    </xf>
    <xf numFmtId="164" fontId="32" fillId="29" borderId="43" xfId="7" applyNumberFormat="1" applyFont="1" applyFill="1" applyBorder="1" applyAlignment="1">
      <alignment vertical="center"/>
    </xf>
    <xf numFmtId="10" fontId="32" fillId="29" borderId="36" xfId="6" applyNumberFormat="1" applyFont="1" applyFill="1" applyBorder="1" applyAlignment="1">
      <alignment vertical="center"/>
    </xf>
    <xf numFmtId="164" fontId="32" fillId="29" borderId="36" xfId="7" applyNumberFormat="1" applyFont="1" applyFill="1" applyBorder="1" applyAlignment="1">
      <alignment vertical="center"/>
    </xf>
    <xf numFmtId="164" fontId="32" fillId="29" borderId="102" xfId="7" applyNumberFormat="1" applyFont="1" applyFill="1" applyBorder="1" applyAlignment="1">
      <alignment vertical="center"/>
    </xf>
    <xf numFmtId="0" fontId="22" fillId="4" borderId="2" xfId="0" applyNumberFormat="1" applyFont="1" applyFill="1" applyBorder="1" applyAlignment="1" applyProtection="1">
      <alignment horizontal="left" vertical="center" wrapText="1"/>
    </xf>
    <xf numFmtId="0" fontId="0" fillId="0" borderId="0" xfId="0" applyAlignment="1">
      <alignment horizontal="center"/>
    </xf>
    <xf numFmtId="0" fontId="19" fillId="29" borderId="88" xfId="0" applyNumberFormat="1" applyFont="1" applyFill="1" applyBorder="1" applyAlignment="1" applyProtection="1">
      <alignment horizontal="right" vertical="center" wrapText="1"/>
    </xf>
    <xf numFmtId="0" fontId="19" fillId="29" borderId="88" xfId="0" applyNumberFormat="1" applyFont="1" applyFill="1" applyBorder="1" applyAlignment="1" applyProtection="1">
      <alignment horizontal="right" vertical="center" wrapText="1"/>
      <protection locked="0"/>
    </xf>
    <xf numFmtId="0" fontId="19" fillId="29" borderId="29" xfId="0" applyNumberFormat="1" applyFont="1" applyFill="1" applyBorder="1" applyAlignment="1" applyProtection="1">
      <alignment horizontal="right" vertical="center" wrapText="1"/>
    </xf>
    <xf numFmtId="0" fontId="19" fillId="29" borderId="29" xfId="0" applyNumberFormat="1" applyFont="1" applyFill="1" applyBorder="1" applyAlignment="1" applyProtection="1">
      <alignment horizontal="right" vertical="center" wrapText="1"/>
      <protection locked="0"/>
    </xf>
    <xf numFmtId="0" fontId="19" fillId="29" borderId="30" xfId="0" applyNumberFormat="1" applyFont="1" applyFill="1" applyBorder="1" applyAlignment="1" applyProtection="1">
      <alignment horizontal="right" vertical="center" wrapText="1"/>
    </xf>
    <xf numFmtId="0" fontId="19" fillId="29" borderId="30" xfId="0" applyNumberFormat="1" applyFont="1" applyFill="1" applyBorder="1" applyAlignment="1" applyProtection="1">
      <alignment horizontal="right" vertical="center" wrapText="1"/>
      <protection locked="0"/>
    </xf>
    <xf numFmtId="0" fontId="19" fillId="29" borderId="2" xfId="0" applyNumberFormat="1" applyFont="1" applyFill="1" applyBorder="1" applyAlignment="1" applyProtection="1">
      <alignment horizontal="left" vertical="center" wrapText="1"/>
    </xf>
    <xf numFmtId="0" fontId="19" fillId="29" borderId="2" xfId="0" applyNumberFormat="1" applyFont="1" applyFill="1" applyBorder="1" applyAlignment="1" applyProtection="1">
      <alignment horizontal="left" vertical="center" wrapText="1"/>
      <protection locked="0"/>
    </xf>
    <xf numFmtId="0" fontId="19" fillId="29" borderId="17" xfId="0" applyNumberFormat="1" applyFont="1" applyFill="1" applyBorder="1" applyAlignment="1" applyProtection="1">
      <alignment horizontal="left" vertical="center" wrapText="1"/>
    </xf>
    <xf numFmtId="0" fontId="19" fillId="29" borderId="18" xfId="0" applyNumberFormat="1" applyFont="1" applyFill="1" applyBorder="1" applyAlignment="1" applyProtection="1">
      <alignment horizontal="left" vertical="center" wrapText="1"/>
    </xf>
    <xf numFmtId="0" fontId="19" fillId="29" borderId="5" xfId="0" applyNumberFormat="1" applyFont="1" applyFill="1" applyBorder="1" applyAlignment="1" applyProtection="1">
      <alignment horizontal="left" vertical="center" wrapText="1"/>
    </xf>
    <xf numFmtId="0" fontId="0" fillId="2" borderId="21" xfId="0" applyNumberFormat="1" applyFont="1" applyFill="1" applyBorder="1" applyAlignment="1" applyProtection="1">
      <alignment horizontal="left" vertical="top" wrapText="1"/>
      <protection locked="0"/>
    </xf>
    <xf numFmtId="0" fontId="0" fillId="2" borderId="6" xfId="0" applyNumberFormat="1" applyFont="1" applyFill="1" applyBorder="1" applyAlignment="1" applyProtection="1">
      <alignment horizontal="left" vertical="top" wrapText="1"/>
      <protection locked="0"/>
    </xf>
    <xf numFmtId="0" fontId="0" fillId="2" borderId="22" xfId="0" applyNumberFormat="1" applyFont="1" applyFill="1" applyBorder="1" applyAlignment="1" applyProtection="1">
      <alignment horizontal="left" vertical="top" wrapText="1"/>
      <protection locked="0"/>
    </xf>
    <xf numFmtId="0" fontId="19" fillId="29" borderId="23" xfId="0" applyNumberFormat="1" applyFont="1" applyFill="1" applyBorder="1" applyAlignment="1" applyProtection="1">
      <alignment horizontal="center" vertical="center" wrapText="1"/>
    </xf>
    <xf numFmtId="0" fontId="19" fillId="29" borderId="25" xfId="0" applyNumberFormat="1" applyFont="1" applyFill="1" applyBorder="1" applyAlignment="1" applyProtection="1">
      <alignment horizontal="center" vertical="center" wrapText="1"/>
    </xf>
    <xf numFmtId="0" fontId="19" fillId="29" borderId="3" xfId="0" applyNumberFormat="1" applyFont="1" applyFill="1" applyBorder="1" applyAlignment="1" applyProtection="1">
      <alignment horizontal="center" vertical="center" wrapText="1"/>
    </xf>
    <xf numFmtId="0" fontId="19" fillId="29" borderId="4" xfId="0" applyNumberFormat="1" applyFont="1" applyFill="1" applyBorder="1" applyAlignment="1" applyProtection="1">
      <alignment horizontal="center" vertical="center" wrapText="1"/>
    </xf>
    <xf numFmtId="0" fontId="19" fillId="29" borderId="17" xfId="0" applyNumberFormat="1" applyFont="1" applyFill="1" applyBorder="1" applyAlignment="1" applyProtection="1">
      <alignment horizontal="center" vertical="center" wrapText="1"/>
    </xf>
    <xf numFmtId="0" fontId="19" fillId="29" borderId="18" xfId="0" applyNumberFormat="1" applyFont="1" applyFill="1" applyBorder="1" applyAlignment="1" applyProtection="1">
      <alignment horizontal="center" vertical="center" wrapText="1"/>
    </xf>
    <xf numFmtId="0" fontId="19" fillId="29" borderId="5" xfId="0" applyNumberFormat="1" applyFont="1" applyFill="1" applyBorder="1" applyAlignment="1" applyProtection="1">
      <alignment horizontal="center" vertical="center" wrapText="1"/>
    </xf>
    <xf numFmtId="0" fontId="19" fillId="29" borderId="24" xfId="0" applyNumberFormat="1" applyFont="1" applyFill="1" applyBorder="1" applyAlignment="1" applyProtection="1">
      <alignment horizontal="center" vertical="center" wrapText="1"/>
    </xf>
    <xf numFmtId="0" fontId="19" fillId="29" borderId="26" xfId="0" applyNumberFormat="1" applyFont="1" applyFill="1" applyBorder="1" applyAlignment="1" applyProtection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6" xfId="0" applyBorder="1" applyAlignment="1">
      <alignment horizontal="center"/>
    </xf>
    <xf numFmtId="0" fontId="11" fillId="0" borderId="8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4" fontId="12" fillId="0" borderId="13" xfId="0" applyNumberFormat="1" applyFont="1" applyBorder="1" applyAlignment="1">
      <alignment horizontal="center" vertical="center" wrapText="1"/>
    </xf>
    <xf numFmtId="4" fontId="12" fillId="0" borderId="14" xfId="0" applyNumberFormat="1" applyFont="1" applyBorder="1" applyAlignment="1">
      <alignment horizontal="center" vertical="center" wrapText="1"/>
    </xf>
    <xf numFmtId="4" fontId="12" fillId="0" borderId="7" xfId="0" applyNumberFormat="1" applyFont="1" applyBorder="1" applyAlignment="1">
      <alignment horizontal="center" vertical="center" wrapText="1"/>
    </xf>
    <xf numFmtId="4" fontId="12" fillId="0" borderId="16" xfId="0" applyNumberFormat="1" applyFont="1" applyBorder="1" applyAlignment="1">
      <alignment horizontal="center" vertical="center" wrapText="1"/>
    </xf>
    <xf numFmtId="0" fontId="14" fillId="28" borderId="2" xfId="0" applyFont="1" applyFill="1" applyBorder="1" applyAlignment="1">
      <alignment horizontal="right" vertical="center" wrapText="1"/>
    </xf>
    <xf numFmtId="0" fontId="14" fillId="28" borderId="2" xfId="0" applyFont="1" applyFill="1" applyBorder="1" applyAlignment="1" applyProtection="1">
      <alignment horizontal="right" vertical="center" wrapText="1"/>
      <protection locked="0"/>
    </xf>
    <xf numFmtId="0" fontId="14" fillId="28" borderId="2" xfId="0" applyFont="1" applyFill="1" applyBorder="1" applyAlignment="1">
      <alignment horizontal="right" vertical="top" wrapText="1"/>
    </xf>
    <xf numFmtId="0" fontId="14" fillId="28" borderId="2" xfId="0" applyFont="1" applyFill="1" applyBorder="1" applyAlignment="1" applyProtection="1">
      <alignment horizontal="right" vertical="top" wrapText="1"/>
      <protection locked="0"/>
    </xf>
    <xf numFmtId="0" fontId="14" fillId="29" borderId="33" xfId="0" applyFont="1" applyFill="1" applyBorder="1" applyAlignment="1">
      <alignment horizontal="left" vertical="center" wrapText="1"/>
    </xf>
    <xf numFmtId="0" fontId="14" fillId="29" borderId="2" xfId="0" applyFont="1" applyFill="1" applyBorder="1" applyAlignment="1" applyProtection="1">
      <alignment horizontal="left" vertical="center" wrapText="1"/>
      <protection locked="0"/>
    </xf>
    <xf numFmtId="0" fontId="14" fillId="28" borderId="33" xfId="0" applyFont="1" applyFill="1" applyBorder="1" applyAlignment="1">
      <alignment horizontal="left" vertical="center" wrapText="1"/>
    </xf>
    <xf numFmtId="0" fontId="14" fillId="28" borderId="2" xfId="0" applyFont="1" applyFill="1" applyBorder="1" applyAlignment="1" applyProtection="1">
      <alignment horizontal="left" vertical="center" wrapText="1"/>
      <protection locked="0"/>
    </xf>
    <xf numFmtId="0" fontId="14" fillId="28" borderId="93" xfId="0" applyFont="1" applyFill="1" applyBorder="1" applyAlignment="1" applyProtection="1">
      <alignment horizontal="left" vertical="center" wrapText="1"/>
      <protection locked="0"/>
    </xf>
    <xf numFmtId="0" fontId="16" fillId="28" borderId="1" xfId="0" applyFont="1" applyFill="1" applyBorder="1" applyAlignment="1">
      <alignment horizontal="left" vertical="top" wrapText="1"/>
    </xf>
    <xf numFmtId="0" fontId="16" fillId="28" borderId="1" xfId="0" applyFont="1" applyFill="1" applyBorder="1" applyAlignment="1" applyProtection="1">
      <alignment horizontal="left" vertical="top" wrapText="1"/>
      <protection locked="0"/>
    </xf>
    <xf numFmtId="0" fontId="18" fillId="28" borderId="94" xfId="0" applyFont="1" applyFill="1" applyBorder="1" applyAlignment="1" applyProtection="1">
      <alignment wrapText="1"/>
      <protection locked="0"/>
    </xf>
    <xf numFmtId="0" fontId="18" fillId="28" borderId="1" xfId="0" applyFont="1" applyFill="1" applyBorder="1" applyAlignment="1" applyProtection="1">
      <alignment wrapText="1"/>
      <protection locked="0"/>
    </xf>
    <xf numFmtId="0" fontId="18" fillId="28" borderId="32" xfId="0" applyFont="1" applyFill="1" applyBorder="1" applyAlignment="1" applyProtection="1">
      <alignment wrapText="1"/>
      <protection locked="0"/>
    </xf>
    <xf numFmtId="0" fontId="14" fillId="28" borderId="33" xfId="0" applyFont="1" applyFill="1" applyBorder="1" applyAlignment="1">
      <alignment horizontal="left" vertical="center"/>
    </xf>
    <xf numFmtId="0" fontId="14" fillId="28" borderId="2" xfId="0" applyFont="1" applyFill="1" applyBorder="1" applyAlignment="1" applyProtection="1">
      <alignment horizontal="left" vertical="center"/>
      <protection locked="0"/>
    </xf>
    <xf numFmtId="0" fontId="14" fillId="28" borderId="93" xfId="0" applyFont="1" applyFill="1" applyBorder="1" applyAlignment="1" applyProtection="1">
      <alignment horizontal="left" vertical="center"/>
      <protection locked="0"/>
    </xf>
    <xf numFmtId="0" fontId="12" fillId="0" borderId="9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15" fillId="28" borderId="33" xfId="0" applyFont="1" applyFill="1" applyBorder="1" applyAlignment="1">
      <alignment horizontal="left" vertical="center"/>
    </xf>
    <xf numFmtId="0" fontId="2" fillId="7" borderId="12" xfId="0" applyNumberFormat="1" applyFont="1" applyFill="1" applyBorder="1" applyAlignment="1" applyProtection="1">
      <alignment horizontal="center" vertical="top" wrapText="1"/>
    </xf>
    <xf numFmtId="0" fontId="2" fillId="7" borderId="13" xfId="0" applyNumberFormat="1" applyFont="1" applyFill="1" applyBorder="1" applyAlignment="1" applyProtection="1">
      <alignment horizontal="center" vertical="top" wrapText="1"/>
    </xf>
    <xf numFmtId="0" fontId="2" fillId="7" borderId="14" xfId="0" applyNumberFormat="1" applyFont="1" applyFill="1" applyBorder="1" applyAlignment="1" applyProtection="1">
      <alignment horizontal="center" vertical="top" wrapText="1"/>
    </xf>
    <xf numFmtId="0" fontId="14" fillId="28" borderId="90" xfId="0" applyFont="1" applyFill="1" applyBorder="1" applyAlignment="1">
      <alignment horizontal="left" vertical="center" wrapText="1"/>
    </xf>
    <xf numFmtId="0" fontId="14" fillId="28" borderId="91" xfId="0" applyFont="1" applyFill="1" applyBorder="1" applyAlignment="1" applyProtection="1">
      <alignment horizontal="left" vertical="center" wrapText="1"/>
      <protection locked="0"/>
    </xf>
    <xf numFmtId="0" fontId="14" fillId="28" borderId="92" xfId="0" applyFont="1" applyFill="1" applyBorder="1" applyAlignment="1" applyProtection="1">
      <alignment horizontal="left" vertical="center" wrapText="1"/>
      <protection locked="0"/>
    </xf>
    <xf numFmtId="0" fontId="14" fillId="28" borderId="33" xfId="0" applyFont="1" applyFill="1" applyBorder="1" applyAlignment="1">
      <alignment horizontal="right" vertical="center" wrapText="1"/>
    </xf>
    <xf numFmtId="0" fontId="14" fillId="28" borderId="95" xfId="0" applyFont="1" applyFill="1" applyBorder="1" applyAlignment="1">
      <alignment horizontal="right" vertical="center" wrapText="1"/>
    </xf>
    <xf numFmtId="0" fontId="14" fillId="28" borderId="89" xfId="0" applyFont="1" applyFill="1" applyBorder="1" applyAlignment="1" applyProtection="1">
      <alignment horizontal="right" vertical="center" wrapText="1"/>
      <protection locked="0"/>
    </xf>
    <xf numFmtId="0" fontId="14" fillId="28" borderId="33" xfId="0" applyFont="1" applyFill="1" applyBorder="1" applyAlignment="1">
      <alignment horizontal="right" vertical="top" wrapText="1"/>
    </xf>
    <xf numFmtId="0" fontId="14" fillId="11" borderId="95" xfId="0" applyNumberFormat="1" applyFont="1" applyFill="1" applyBorder="1" applyAlignment="1" applyProtection="1">
      <alignment horizontal="right" vertical="center" wrapText="1"/>
    </xf>
    <xf numFmtId="0" fontId="14" fillId="12" borderId="89" xfId="0" applyNumberFormat="1" applyFont="1" applyFill="1" applyBorder="1" applyAlignment="1" applyProtection="1">
      <alignment horizontal="right" vertical="center" wrapText="1"/>
      <protection locked="0"/>
    </xf>
    <xf numFmtId="0" fontId="16" fillId="7" borderId="1" xfId="0" applyNumberFormat="1" applyFont="1" applyFill="1" applyBorder="1" applyAlignment="1" applyProtection="1">
      <alignment horizontal="left" vertical="top" wrapText="1"/>
    </xf>
    <xf numFmtId="0" fontId="16" fillId="8" borderId="1" xfId="0" applyNumberFormat="1" applyFont="1" applyFill="1" applyBorder="1" applyAlignment="1" applyProtection="1">
      <alignment horizontal="left" vertical="top" wrapText="1"/>
      <protection locked="0"/>
    </xf>
    <xf numFmtId="0" fontId="18" fillId="13" borderId="99" xfId="0" applyNumberFormat="1" applyFont="1" applyFill="1" applyBorder="1" applyAlignment="1" applyProtection="1">
      <alignment wrapText="1"/>
      <protection locked="0"/>
    </xf>
    <xf numFmtId="0" fontId="18" fillId="13" borderId="100" xfId="0" applyNumberFormat="1" applyFont="1" applyFill="1" applyBorder="1" applyAlignment="1" applyProtection="1">
      <alignment wrapText="1"/>
      <protection locked="0"/>
    </xf>
    <xf numFmtId="0" fontId="18" fillId="13" borderId="101" xfId="0" applyNumberFormat="1" applyFont="1" applyFill="1" applyBorder="1" applyAlignment="1" applyProtection="1">
      <alignment wrapText="1"/>
      <protection locked="0"/>
    </xf>
    <xf numFmtId="0" fontId="14" fillId="11" borderId="97" xfId="0" applyNumberFormat="1" applyFont="1" applyFill="1" applyBorder="1" applyAlignment="1" applyProtection="1">
      <alignment horizontal="right" vertical="center" wrapText="1"/>
    </xf>
    <xf numFmtId="0" fontId="14" fillId="12" borderId="4" xfId="0" applyNumberFormat="1" applyFont="1" applyFill="1" applyBorder="1" applyAlignment="1" applyProtection="1">
      <alignment horizontal="right" vertical="center" wrapText="1"/>
      <protection locked="0"/>
    </xf>
    <xf numFmtId="0" fontId="14" fillId="11" borderId="33" xfId="0" applyNumberFormat="1" applyFont="1" applyFill="1" applyBorder="1" applyAlignment="1" applyProtection="1">
      <alignment horizontal="right" vertical="center" wrapText="1"/>
    </xf>
    <xf numFmtId="0" fontId="14" fillId="12" borderId="2" xfId="0" applyNumberFormat="1" applyFont="1" applyFill="1" applyBorder="1" applyAlignment="1" applyProtection="1">
      <alignment horizontal="right" vertical="center" wrapText="1"/>
      <protection locked="0"/>
    </xf>
    <xf numFmtId="0" fontId="14" fillId="11" borderId="2" xfId="0" applyNumberFormat="1" applyFont="1" applyFill="1" applyBorder="1" applyAlignment="1" applyProtection="1">
      <alignment horizontal="right" vertical="center" wrapText="1"/>
    </xf>
    <xf numFmtId="0" fontId="14" fillId="9" borderId="33" xfId="0" applyNumberFormat="1" applyFont="1" applyFill="1" applyBorder="1" applyAlignment="1" applyProtection="1">
      <alignment horizontal="left" vertical="center" wrapText="1"/>
    </xf>
    <xf numFmtId="0" fontId="14" fillId="10" borderId="2" xfId="0" applyNumberFormat="1" applyFont="1" applyFill="1" applyBorder="1" applyAlignment="1" applyProtection="1">
      <alignment horizontal="left" vertical="center" wrapText="1"/>
      <protection locked="0"/>
    </xf>
    <xf numFmtId="0" fontId="14" fillId="10" borderId="93" xfId="0" applyNumberFormat="1" applyFont="1" applyFill="1" applyBorder="1" applyAlignment="1" applyProtection="1">
      <alignment horizontal="left" vertical="center" wrapText="1"/>
      <protection locked="0"/>
    </xf>
    <xf numFmtId="0" fontId="18" fillId="13" borderId="94" xfId="0" applyNumberFormat="1" applyFont="1" applyFill="1" applyBorder="1" applyAlignment="1" applyProtection="1">
      <alignment wrapText="1"/>
      <protection locked="0"/>
    </xf>
    <xf numFmtId="0" fontId="18" fillId="13" borderId="1" xfId="0" applyNumberFormat="1" applyFont="1" applyFill="1" applyBorder="1" applyAlignment="1" applyProtection="1">
      <alignment wrapText="1"/>
      <protection locked="0"/>
    </xf>
    <xf numFmtId="0" fontId="18" fillId="13" borderId="32" xfId="0" applyNumberFormat="1" applyFont="1" applyFill="1" applyBorder="1" applyAlignment="1" applyProtection="1">
      <alignment wrapText="1"/>
      <protection locked="0"/>
    </xf>
    <xf numFmtId="0" fontId="0" fillId="2" borderId="19" xfId="0" applyNumberFormat="1" applyFont="1" applyFill="1" applyBorder="1" applyAlignment="1" applyProtection="1">
      <alignment horizontal="left" vertical="top" wrapText="1"/>
      <protection locked="0"/>
    </xf>
    <xf numFmtId="0" fontId="0" fillId="2" borderId="1" xfId="0" applyNumberFormat="1" applyFont="1" applyFill="1" applyBorder="1" applyAlignment="1" applyProtection="1">
      <alignment horizontal="left" vertical="top" wrapText="1"/>
      <protection locked="0"/>
    </xf>
    <xf numFmtId="0" fontId="0" fillId="2" borderId="20" xfId="0" applyNumberFormat="1" applyFont="1" applyFill="1" applyBorder="1" applyAlignment="1" applyProtection="1">
      <alignment horizontal="left" vertical="top" wrapText="1"/>
      <protection locked="0"/>
    </xf>
    <xf numFmtId="1" fontId="34" fillId="28" borderId="45" xfId="2" applyNumberFormat="1" applyFont="1" applyBorder="1" applyAlignment="1">
      <alignment horizontal="center" vertical="top"/>
    </xf>
    <xf numFmtId="1" fontId="34" fillId="28" borderId="44" xfId="2" applyNumberFormat="1" applyFont="1" applyBorder="1" applyAlignment="1">
      <alignment horizontal="center" vertical="top"/>
    </xf>
    <xf numFmtId="1" fontId="34" fillId="28" borderId="48" xfId="2" applyNumberFormat="1" applyFont="1" applyBorder="1" applyAlignment="1">
      <alignment horizontal="center" vertical="top"/>
    </xf>
    <xf numFmtId="1" fontId="34" fillId="28" borderId="49" xfId="2" applyNumberFormat="1" applyFont="1" applyBorder="1" applyAlignment="1">
      <alignment horizontal="center" vertical="top"/>
    </xf>
    <xf numFmtId="0" fontId="26" fillId="28" borderId="1" xfId="1" applyAlignment="1">
      <alignment horizontal="center"/>
    </xf>
    <xf numFmtId="3" fontId="32" fillId="28" borderId="34" xfId="5" applyNumberFormat="1" applyFont="1" applyBorder="1" applyAlignment="1">
      <alignment horizontal="center" vertical="center"/>
    </xf>
    <xf numFmtId="0" fontId="32" fillId="28" borderId="34" xfId="5" applyFont="1" applyBorder="1" applyAlignment="1">
      <alignment horizontal="center" vertical="center"/>
    </xf>
    <xf numFmtId="0" fontId="32" fillId="28" borderId="38" xfId="5" applyFont="1" applyBorder="1" applyAlignment="1">
      <alignment horizontal="left" vertical="center" wrapText="1"/>
    </xf>
    <xf numFmtId="0" fontId="32" fillId="28" borderId="40" xfId="5" applyFont="1" applyBorder="1" applyAlignment="1">
      <alignment horizontal="left" vertical="center" wrapText="1"/>
    </xf>
    <xf numFmtId="168" fontId="36" fillId="14" borderId="2" xfId="0" applyNumberFormat="1" applyFont="1" applyFill="1" applyBorder="1" applyAlignment="1" applyProtection="1">
      <alignment horizontal="right" vertical="center" wrapText="1"/>
    </xf>
    <xf numFmtId="168" fontId="36" fillId="15" borderId="2" xfId="0" applyNumberFormat="1" applyFont="1" applyFill="1" applyBorder="1" applyAlignment="1" applyProtection="1">
      <alignment horizontal="right" vertical="center" wrapText="1"/>
      <protection locked="0"/>
    </xf>
    <xf numFmtId="10" fontId="33" fillId="30" borderId="35" xfId="6" applyNumberFormat="1" applyFont="1" applyFill="1" applyBorder="1" applyAlignment="1">
      <alignment horizontal="center" vertical="center" wrapText="1"/>
    </xf>
    <xf numFmtId="0" fontId="32" fillId="28" borderId="35" xfId="5" applyFont="1" applyBorder="1" applyAlignment="1">
      <alignment horizontal="left" vertical="center" wrapText="1"/>
    </xf>
    <xf numFmtId="0" fontId="34" fillId="28" borderId="34" xfId="5" applyFont="1" applyBorder="1" applyAlignment="1">
      <alignment horizontal="right" vertical="center"/>
    </xf>
    <xf numFmtId="0" fontId="34" fillId="28" borderId="35" xfId="5" applyFont="1" applyBorder="1" applyAlignment="1">
      <alignment horizontal="right" vertical="center"/>
    </xf>
    <xf numFmtId="0" fontId="28" fillId="32" borderId="34" xfId="2" applyFont="1" applyFill="1" applyBorder="1" applyAlignment="1">
      <alignment horizontal="center" vertical="center"/>
    </xf>
    <xf numFmtId="0" fontId="28" fillId="32" borderId="35" xfId="2" applyFont="1" applyFill="1" applyBorder="1" applyAlignment="1">
      <alignment horizontal="center" vertical="center"/>
    </xf>
    <xf numFmtId="0" fontId="28" fillId="32" borderId="36" xfId="2" applyFont="1" applyFill="1" applyBorder="1" applyAlignment="1">
      <alignment horizontal="center" vertical="center"/>
    </xf>
    <xf numFmtId="0" fontId="30" fillId="28" borderId="19" xfId="3" applyFont="1" applyBorder="1" applyAlignment="1">
      <alignment horizontal="center" vertical="center"/>
    </xf>
    <xf numFmtId="0" fontId="30" fillId="28" borderId="1" xfId="3" applyFont="1" applyAlignment="1">
      <alignment horizontal="center" vertical="center"/>
    </xf>
    <xf numFmtId="0" fontId="30" fillId="28" borderId="20" xfId="3" applyFont="1" applyBorder="1" applyAlignment="1">
      <alignment horizontal="center" vertical="center"/>
    </xf>
    <xf numFmtId="0" fontId="31" fillId="28" borderId="34" xfId="3" applyFont="1" applyBorder="1" applyAlignment="1">
      <alignment horizontal="center" vertical="center" wrapText="1"/>
    </xf>
    <xf numFmtId="0" fontId="31" fillId="28" borderId="35" xfId="3" applyFont="1" applyBorder="1" applyAlignment="1">
      <alignment horizontal="center" vertical="center" wrapText="1"/>
    </xf>
    <xf numFmtId="169" fontId="31" fillId="28" borderId="35" xfId="4" applyFont="1" applyFill="1" applyBorder="1" applyAlignment="1">
      <alignment horizontal="center" vertical="center" wrapText="1"/>
    </xf>
    <xf numFmtId="0" fontId="26" fillId="28" borderId="7" xfId="1" applyBorder="1" applyAlignment="1">
      <alignment horizontal="center"/>
    </xf>
    <xf numFmtId="0" fontId="11" fillId="28" borderId="8" xfId="1" applyFont="1" applyBorder="1" applyAlignment="1">
      <alignment horizontal="left" vertical="center" wrapText="1"/>
    </xf>
    <xf numFmtId="0" fontId="12" fillId="28" borderId="8" xfId="1" applyFont="1" applyBorder="1" applyAlignment="1">
      <alignment horizontal="left" vertical="center" wrapText="1"/>
    </xf>
    <xf numFmtId="0" fontId="11" fillId="28" borderId="9" xfId="1" applyFont="1" applyBorder="1" applyAlignment="1">
      <alignment horizontal="left" vertical="center" wrapText="1"/>
    </xf>
    <xf numFmtId="0" fontId="11" fillId="28" borderId="10" xfId="1" applyFont="1" applyBorder="1" applyAlignment="1">
      <alignment horizontal="left" vertical="center" wrapText="1"/>
    </xf>
    <xf numFmtId="0" fontId="11" fillId="28" borderId="11" xfId="1" applyFont="1" applyBorder="1" applyAlignment="1">
      <alignment horizontal="left" vertical="center" wrapText="1"/>
    </xf>
    <xf numFmtId="0" fontId="12" fillId="28" borderId="9" xfId="1" applyFont="1" applyBorder="1" applyAlignment="1">
      <alignment horizontal="right" vertical="center" wrapText="1"/>
    </xf>
    <xf numFmtId="0" fontId="12" fillId="28" borderId="10" xfId="1" applyFont="1" applyBorder="1" applyAlignment="1">
      <alignment horizontal="right" vertical="center" wrapText="1"/>
    </xf>
    <xf numFmtId="0" fontId="42" fillId="28" borderId="55" xfId="8" applyFont="1" applyBorder="1" applyAlignment="1">
      <alignment horizontal="left"/>
    </xf>
    <xf numFmtId="0" fontId="42" fillId="28" borderId="75" xfId="8" applyFont="1" applyBorder="1" applyAlignment="1">
      <alignment horizontal="left"/>
    </xf>
    <xf numFmtId="0" fontId="42" fillId="28" borderId="56" xfId="8" applyFont="1" applyBorder="1" applyAlignment="1">
      <alignment horizontal="left"/>
    </xf>
    <xf numFmtId="0" fontId="27" fillId="28" borderId="1" xfId="8" applyFont="1" applyAlignment="1">
      <alignment horizontal="center" vertical="center"/>
    </xf>
    <xf numFmtId="0" fontId="49" fillId="28" borderId="1" xfId="8" applyFont="1" applyAlignment="1">
      <alignment horizontal="center" vertical="center"/>
    </xf>
    <xf numFmtId="0" fontId="43" fillId="28" borderId="60" xfId="8" applyFont="1" applyBorder="1" applyAlignment="1">
      <alignment horizontal="left"/>
    </xf>
    <xf numFmtId="0" fontId="43" fillId="28" borderId="61" xfId="8" applyFont="1" applyBorder="1" applyAlignment="1">
      <alignment horizontal="left"/>
    </xf>
    <xf numFmtId="0" fontId="43" fillId="28" borderId="76" xfId="8" applyFont="1" applyBorder="1" applyAlignment="1">
      <alignment horizontal="left"/>
    </xf>
    <xf numFmtId="0" fontId="43" fillId="28" borderId="77" xfId="8" applyFont="1" applyBorder="1" applyAlignment="1">
      <alignment horizontal="left"/>
    </xf>
    <xf numFmtId="0" fontId="43" fillId="28" borderId="79" xfId="8" applyFont="1" applyBorder="1" applyAlignment="1">
      <alignment horizontal="center" vertical="center" wrapText="1"/>
    </xf>
    <xf numFmtId="0" fontId="43" fillId="28" borderId="80" xfId="8" applyFont="1" applyBorder="1" applyAlignment="1">
      <alignment horizontal="center" vertical="center"/>
    </xf>
    <xf numFmtId="0" fontId="43" fillId="28" borderId="83" xfId="8" applyFont="1" applyBorder="1" applyAlignment="1">
      <alignment horizontal="center" vertical="center"/>
    </xf>
    <xf numFmtId="0" fontId="43" fillId="28" borderId="62" xfId="8" applyFont="1" applyBorder="1" applyAlignment="1">
      <alignment horizontal="center" vertical="center"/>
    </xf>
    <xf numFmtId="10" fontId="47" fillId="31" borderId="81" xfId="8" applyNumberFormat="1" applyFont="1" applyFill="1" applyBorder="1" applyAlignment="1">
      <alignment horizontal="center" vertical="center"/>
    </xf>
    <xf numFmtId="10" fontId="47" fillId="31" borderId="82" xfId="8" applyNumberFormat="1" applyFont="1" applyFill="1" applyBorder="1" applyAlignment="1">
      <alignment horizontal="center" vertical="center"/>
    </xf>
    <xf numFmtId="0" fontId="43" fillId="28" borderId="75" xfId="8" applyFont="1" applyBorder="1" applyAlignment="1">
      <alignment horizontal="center"/>
    </xf>
    <xf numFmtId="10" fontId="46" fillId="28" borderId="75" xfId="8" applyNumberFormat="1" applyFont="1" applyBorder="1" applyAlignment="1">
      <alignment horizontal="center" vertical="center"/>
    </xf>
    <xf numFmtId="0" fontId="43" fillId="28" borderId="65" xfId="8" applyFont="1" applyBorder="1" applyAlignment="1">
      <alignment horizontal="left"/>
    </xf>
    <xf numFmtId="0" fontId="43" fillId="28" borderId="66" xfId="8" applyFont="1" applyBorder="1" applyAlignment="1">
      <alignment horizontal="left"/>
    </xf>
    <xf numFmtId="0" fontId="43" fillId="28" borderId="70" xfId="8" applyFont="1" applyBorder="1" applyAlignment="1">
      <alignment horizontal="left"/>
    </xf>
    <xf numFmtId="0" fontId="43" fillId="28" borderId="71" xfId="8" applyFont="1" applyBorder="1" applyAlignment="1">
      <alignment horizontal="left"/>
    </xf>
    <xf numFmtId="0" fontId="45" fillId="28" borderId="55" xfId="8" applyFont="1" applyBorder="1" applyAlignment="1">
      <alignment horizontal="right"/>
    </xf>
    <xf numFmtId="0" fontId="43" fillId="28" borderId="75" xfId="8" applyFont="1" applyBorder="1" applyAlignment="1">
      <alignment horizontal="right"/>
    </xf>
    <xf numFmtId="0" fontId="43" fillId="28" borderId="56" xfId="8" applyFont="1" applyBorder="1" applyAlignment="1">
      <alignment horizontal="right"/>
    </xf>
    <xf numFmtId="0" fontId="42" fillId="28" borderId="55" xfId="8" applyFont="1" applyBorder="1" applyAlignment="1">
      <alignment horizontal="center"/>
    </xf>
    <xf numFmtId="0" fontId="42" fillId="28" borderId="56" xfId="8" applyFont="1" applyBorder="1" applyAlignment="1">
      <alignment horizontal="center"/>
    </xf>
    <xf numFmtId="0" fontId="26" fillId="28" borderId="1" xfId="8" applyAlignment="1">
      <alignment horizontal="center"/>
    </xf>
    <xf numFmtId="0" fontId="38" fillId="28" borderId="1" xfId="8" applyFont="1" applyAlignment="1">
      <alignment horizontal="left" vertical="center" wrapText="1"/>
    </xf>
    <xf numFmtId="0" fontId="26" fillId="28" borderId="1" xfId="8" applyAlignment="1">
      <alignment horizontal="left" vertical="center"/>
    </xf>
    <xf numFmtId="0" fontId="26" fillId="28" borderId="1" xfId="8" applyAlignment="1">
      <alignment horizontal="center" vertical="center"/>
    </xf>
    <xf numFmtId="0" fontId="26" fillId="28" borderId="1" xfId="8" applyAlignment="1">
      <alignment horizontal="left" vertical="center" wrapText="1"/>
    </xf>
    <xf numFmtId="0" fontId="0" fillId="28" borderId="1" xfId="8" applyFont="1" applyAlignment="1">
      <alignment horizontal="left" vertical="center"/>
    </xf>
    <xf numFmtId="0" fontId="39" fillId="28" borderId="1" xfId="8" applyFont="1" applyAlignment="1">
      <alignment horizontal="center" vertical="center" wrapText="1"/>
    </xf>
    <xf numFmtId="0" fontId="40" fillId="28" borderId="52" xfId="8" applyFont="1" applyBorder="1" applyAlignment="1">
      <alignment horizontal="center" vertical="center"/>
    </xf>
    <xf numFmtId="0" fontId="41" fillId="28" borderId="53" xfId="8" applyFont="1" applyBorder="1" applyAlignment="1">
      <alignment horizontal="center" vertical="center"/>
    </xf>
    <xf numFmtId="0" fontId="41" fillId="28" borderId="54" xfId="8" applyFont="1" applyBorder="1" applyAlignment="1">
      <alignment horizontal="center" vertical="center"/>
    </xf>
    <xf numFmtId="0" fontId="3" fillId="16" borderId="1" xfId="0" applyNumberFormat="1" applyFont="1" applyFill="1" applyBorder="1" applyAlignment="1" applyProtection="1">
      <alignment horizontal="right" vertical="center" wrapText="1"/>
    </xf>
    <xf numFmtId="0" fontId="3" fillId="17" borderId="1" xfId="0" applyNumberFormat="1" applyFont="1" applyFill="1" applyBorder="1" applyAlignment="1" applyProtection="1">
      <alignment horizontal="right" vertical="center" wrapText="1"/>
      <protection locked="0"/>
    </xf>
    <xf numFmtId="0" fontId="5" fillId="26" borderId="1" xfId="0" applyNumberFormat="1" applyFont="1" applyFill="1" applyBorder="1" applyAlignment="1" applyProtection="1">
      <alignment horizontal="left" vertical="center" wrapText="1"/>
    </xf>
    <xf numFmtId="0" fontId="5" fillId="27" borderId="1" xfId="0" applyNumberFormat="1" applyFont="1" applyFill="1" applyBorder="1" applyAlignment="1" applyProtection="1">
      <alignment horizontal="left" vertical="center" wrapText="1"/>
      <protection locked="0"/>
    </xf>
  </cellXfs>
  <cellStyles count="9">
    <cellStyle name="Moeda 6" xfId="7"/>
    <cellStyle name="Normal" xfId="0" builtinId="0"/>
    <cellStyle name="Normal 2" xfId="1"/>
    <cellStyle name="Normal 2 2" xfId="2"/>
    <cellStyle name="Normal 3" xfId="8"/>
    <cellStyle name="Normal 5 2" xfId="5"/>
    <cellStyle name="Normal 6" xfId="3"/>
    <cellStyle name="Porcentagem 3" xfId="6"/>
    <cellStyle name="Vírgula 7" xfId="4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4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5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6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7.jpe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653157</xdr:colOff>
      <xdr:row>0</xdr:row>
      <xdr:rowOff>121011</xdr:rowOff>
    </xdr:from>
    <xdr:to>
      <xdr:col>7</xdr:col>
      <xdr:colOff>196074</xdr:colOff>
      <xdr:row>5</xdr:row>
      <xdr:rowOff>137906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xmlns="" id="{B29FE8EF-A552-41D1-8CB8-23D743188036}"/>
            </a:ext>
          </a:extLst>
        </xdr:cNvPr>
        <xdr:cNvSpPr txBox="1"/>
      </xdr:nvSpPr>
      <xdr:spPr bwMode="auto">
        <a:xfrm>
          <a:off x="2291457" y="121011"/>
          <a:ext cx="6781917" cy="11446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 rtl="0"/>
          <a:r>
            <a:rPr lang="pt-BR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REPÚBLICA FEDERATIVA DO BRASIL</a:t>
          </a:r>
          <a:endParaRPr lang="pt-BR" sz="1000">
            <a:effectLst/>
          </a:endParaRPr>
        </a:p>
        <a:p>
          <a:pPr algn="ctr" rtl="0"/>
          <a:r>
            <a:rPr lang="pt-BR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ESTADO DO PARÁ</a:t>
          </a:r>
          <a:endParaRPr lang="pt-BR" sz="1000">
            <a:effectLst/>
          </a:endParaRPr>
        </a:p>
        <a:p>
          <a:pPr algn="ctr" rtl="0"/>
          <a:r>
            <a:rPr lang="pt-BR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Prefeitura Municipal de Itaituba</a:t>
          </a:r>
          <a:endParaRPr lang="pt-BR" sz="1000">
            <a:effectLst/>
          </a:endParaRPr>
        </a:p>
        <a:p>
          <a:pPr algn="ctr" rtl="0"/>
          <a:r>
            <a:rPr lang="pt-BR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SECRETARIA MUNICIPAL DE EDUCAÇÃO  -  </a:t>
          </a:r>
          <a:r>
            <a:rPr lang="pt-BR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SEMED</a:t>
          </a:r>
          <a:endParaRPr lang="pt-BR" sz="1000">
            <a:effectLst/>
          </a:endParaRPr>
        </a:p>
        <a:p>
          <a:pPr algn="ctr" rtl="0"/>
          <a:r>
            <a:rPr lang="pt-BR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DIRETORIA TÉCNICA E OBRAS</a:t>
          </a:r>
          <a:endParaRPr lang="pt-BR" sz="1000">
            <a:effectLst/>
          </a:endParaRPr>
        </a:p>
        <a:p>
          <a:pPr algn="l"/>
          <a:endParaRPr lang="pt-BR" sz="1000" b="1">
            <a:latin typeface="Courier New" pitchFamily="49" charset="0"/>
            <a:cs typeface="Courier New" pitchFamily="49" charset="0"/>
          </a:endParaRPr>
        </a:p>
      </xdr:txBody>
    </xdr:sp>
    <xdr:clientData/>
  </xdr:twoCellAnchor>
  <xdr:twoCellAnchor>
    <xdr:from>
      <xdr:col>0</xdr:col>
      <xdr:colOff>200025</xdr:colOff>
      <xdr:row>0</xdr:row>
      <xdr:rowOff>76200</xdr:rowOff>
    </xdr:from>
    <xdr:to>
      <xdr:col>2</xdr:col>
      <xdr:colOff>129540</xdr:colOff>
      <xdr:row>5</xdr:row>
      <xdr:rowOff>22225</xdr:rowOff>
    </xdr:to>
    <xdr:pic>
      <xdr:nvPicPr>
        <xdr:cNvPr id="4" name="Picture 10">
          <a:extLst>
            <a:ext uri="{FF2B5EF4-FFF2-40B4-BE49-F238E27FC236}">
              <a16:creationId xmlns:a16="http://schemas.microsoft.com/office/drawing/2014/main" xmlns="" id="{4C6F5FCF-B8D6-4B97-9274-4101BE221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76200"/>
          <a:ext cx="1491615" cy="16529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205740</xdr:colOff>
      <xdr:row>0</xdr:row>
      <xdr:rowOff>541020</xdr:rowOff>
    </xdr:from>
    <xdr:to>
      <xdr:col>9</xdr:col>
      <xdr:colOff>230124</xdr:colOff>
      <xdr:row>3</xdr:row>
      <xdr:rowOff>88392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xmlns="" id="{F0B360CB-E91C-45D7-ADC8-D9C4948324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60180" y="541020"/>
          <a:ext cx="1731264" cy="819912"/>
        </a:xfrm>
        <a:prstGeom prst="rect">
          <a:avLst/>
        </a:prstGeom>
      </xdr:spPr>
    </xdr:pic>
    <xdr:clientData/>
  </xdr:twoCellAnchor>
  <xdr:twoCellAnchor>
    <xdr:from>
      <xdr:col>2</xdr:col>
      <xdr:colOff>2705100</xdr:colOff>
      <xdr:row>101</xdr:row>
      <xdr:rowOff>128606</xdr:rowOff>
    </xdr:from>
    <xdr:to>
      <xdr:col>5</xdr:col>
      <xdr:colOff>266213</xdr:colOff>
      <xdr:row>106</xdr:row>
      <xdr:rowOff>122426</xdr:rowOff>
    </xdr:to>
    <xdr:sp macro="" textlink="">
      <xdr:nvSpPr>
        <xdr:cNvPr id="6" name="Text Box 8">
          <a:extLst>
            <a:ext uri="{FF2B5EF4-FFF2-40B4-BE49-F238E27FC236}">
              <a16:creationId xmlns:a16="http://schemas.microsoft.com/office/drawing/2014/main" xmlns="" id="{26501313-FCA0-4835-A82E-DE088A72CF29}"/>
            </a:ext>
          </a:extLst>
        </xdr:cNvPr>
        <xdr:cNvSpPr txBox="1">
          <a:spLocks noChangeArrowheads="1"/>
        </xdr:cNvSpPr>
      </xdr:nvSpPr>
      <xdr:spPr bwMode="auto">
        <a:xfrm>
          <a:off x="4318000" y="26023906"/>
          <a:ext cx="4127013" cy="882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pt-BR" sz="1200" b="0" i="0" strike="noStrike">
              <a:solidFill>
                <a:srgbClr val="000000"/>
              </a:solidFill>
              <a:latin typeface="Arial"/>
              <a:cs typeface="Arial"/>
            </a:rPr>
            <a:t>  </a:t>
          </a:r>
          <a:r>
            <a:rPr lang="pt-BR" sz="1200" b="0" i="0" strike="noStrike">
              <a:solidFill>
                <a:srgbClr val="000000"/>
              </a:solidFill>
              <a:latin typeface="Courier New" panose="02070309020205020404" pitchFamily="49" charset="0"/>
              <a:cs typeface="Courier New" panose="02070309020205020404" pitchFamily="49" charset="0"/>
            </a:rPr>
            <a:t>_____________________________________</a:t>
          </a:r>
          <a:r>
            <a:rPr lang="pt-BR" sz="1200" b="0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  </a:t>
          </a:r>
        </a:p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pt-BR" sz="1200" b="1" i="0" u="none" strike="noStrike" baseline="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VICTOR GIULIANNO DE A. G. FREIRE</a:t>
          </a:r>
        </a:p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pt-BR" sz="10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Engª Civil - CREA 151867689-8</a:t>
          </a:r>
          <a:endParaRPr lang="pt-BR" sz="1000" b="0" i="0" u="none" strike="noStrike" baseline="0"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2</xdr:col>
      <xdr:colOff>4181475</xdr:colOff>
      <xdr:row>99</xdr:row>
      <xdr:rowOff>12700</xdr:rowOff>
    </xdr:from>
    <xdr:to>
      <xdr:col>3</xdr:col>
      <xdr:colOff>815975</xdr:colOff>
      <xdr:row>102</xdr:row>
      <xdr:rowOff>133350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xmlns="" id="{D447D3D3-114B-44BC-9F7F-BDAE849441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94375" y="25552400"/>
          <a:ext cx="1257300" cy="6540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792222</xdr:colOff>
      <xdr:row>0</xdr:row>
      <xdr:rowOff>115296</xdr:rowOff>
    </xdr:from>
    <xdr:to>
      <xdr:col>5</xdr:col>
      <xdr:colOff>868539</xdr:colOff>
      <xdr:row>5</xdr:row>
      <xdr:rowOff>175260</xdr:rowOff>
    </xdr:to>
    <xdr:sp macro="" textlink="">
      <xdr:nvSpPr>
        <xdr:cNvPr id="9" name="CaixaDeTexto 8">
          <a:extLst>
            <a:ext uri="{FF2B5EF4-FFF2-40B4-BE49-F238E27FC236}">
              <a16:creationId xmlns:a16="http://schemas.microsoft.com/office/drawing/2014/main" xmlns="" id="{65D7EBA3-FE89-4973-B3B5-003066BBB1FB}"/>
            </a:ext>
          </a:extLst>
        </xdr:cNvPr>
        <xdr:cNvSpPr txBox="1"/>
      </xdr:nvSpPr>
      <xdr:spPr bwMode="auto">
        <a:xfrm>
          <a:off x="1500882" y="115296"/>
          <a:ext cx="6050397" cy="17287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 rtl="0"/>
          <a:r>
            <a:rPr lang="pt-BR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REPÚBLICA FEDERATIVA DO BRASIL</a:t>
          </a:r>
          <a:endParaRPr lang="pt-BR" sz="1000">
            <a:effectLst/>
          </a:endParaRPr>
        </a:p>
        <a:p>
          <a:pPr algn="ctr" rtl="0"/>
          <a:r>
            <a:rPr lang="pt-BR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ESTADO DO PARÁ</a:t>
          </a:r>
          <a:endParaRPr lang="pt-BR" sz="1000">
            <a:effectLst/>
          </a:endParaRPr>
        </a:p>
        <a:p>
          <a:pPr algn="ctr" rtl="0"/>
          <a:r>
            <a:rPr lang="pt-BR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Prefeitura Municipal de Itaituba</a:t>
          </a:r>
          <a:endParaRPr lang="pt-BR" sz="1000">
            <a:effectLst/>
          </a:endParaRPr>
        </a:p>
        <a:p>
          <a:pPr algn="ctr" rtl="0"/>
          <a:r>
            <a:rPr lang="pt-BR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SECRETARIA MUNICIPAL DE EDUCAÇÃO  -  </a:t>
          </a:r>
          <a:r>
            <a:rPr lang="pt-BR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SEMED</a:t>
          </a:r>
        </a:p>
        <a:p>
          <a:pPr algn="ctr" rtl="0"/>
          <a:r>
            <a:rPr lang="pt-BR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DIRETORIA TÉCNICA E OBRAS</a:t>
          </a:r>
          <a:endParaRPr lang="pt-BR" sz="1000">
            <a:effectLst/>
          </a:endParaRPr>
        </a:p>
        <a:p>
          <a:pPr algn="l"/>
          <a:endParaRPr lang="pt-BR" sz="1000" b="1">
            <a:latin typeface="Courier New" pitchFamily="49" charset="0"/>
            <a:cs typeface="Courier New" pitchFamily="49" charset="0"/>
          </a:endParaRPr>
        </a:p>
      </xdr:txBody>
    </xdr:sp>
    <xdr:clientData/>
  </xdr:twoCellAnchor>
  <xdr:twoCellAnchor>
    <xdr:from>
      <xdr:col>0</xdr:col>
      <xdr:colOff>160020</xdr:colOff>
      <xdr:row>0</xdr:row>
      <xdr:rowOff>116205</xdr:rowOff>
    </xdr:from>
    <xdr:to>
      <xdr:col>1</xdr:col>
      <xdr:colOff>815340</xdr:colOff>
      <xdr:row>5</xdr:row>
      <xdr:rowOff>62230</xdr:rowOff>
    </xdr:to>
    <xdr:pic>
      <xdr:nvPicPr>
        <xdr:cNvPr id="10" name="Picture 10">
          <a:extLst>
            <a:ext uri="{FF2B5EF4-FFF2-40B4-BE49-F238E27FC236}">
              <a16:creationId xmlns:a16="http://schemas.microsoft.com/office/drawing/2014/main" xmlns="" id="{26316A75-BFB9-4867-8D9D-704F19012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" y="116205"/>
          <a:ext cx="1363980" cy="1614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853440</xdr:colOff>
      <xdr:row>0</xdr:row>
      <xdr:rowOff>563880</xdr:rowOff>
    </xdr:from>
    <xdr:to>
      <xdr:col>6</xdr:col>
      <xdr:colOff>832104</xdr:colOff>
      <xdr:row>3</xdr:row>
      <xdr:rowOff>96012</xdr:rowOff>
    </xdr:to>
    <xdr:pic>
      <xdr:nvPicPr>
        <xdr:cNvPr id="11" name="Imagem 10">
          <a:extLst>
            <a:ext uri="{FF2B5EF4-FFF2-40B4-BE49-F238E27FC236}">
              <a16:creationId xmlns:a16="http://schemas.microsoft.com/office/drawing/2014/main" xmlns="" id="{B5445757-B536-45E7-90C3-E8C0C9369C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36180" y="563880"/>
          <a:ext cx="1731264" cy="819912"/>
        </a:xfrm>
        <a:prstGeom prst="rect">
          <a:avLst/>
        </a:prstGeom>
      </xdr:spPr>
    </xdr:pic>
    <xdr:clientData/>
  </xdr:twoCellAnchor>
  <xdr:twoCellAnchor>
    <xdr:from>
      <xdr:col>1</xdr:col>
      <xdr:colOff>2679700</xdr:colOff>
      <xdr:row>1010</xdr:row>
      <xdr:rowOff>65106</xdr:rowOff>
    </xdr:from>
    <xdr:to>
      <xdr:col>4</xdr:col>
      <xdr:colOff>863113</xdr:colOff>
      <xdr:row>1015</xdr:row>
      <xdr:rowOff>58926</xdr:rowOff>
    </xdr:to>
    <xdr:sp macro="" textlink="">
      <xdr:nvSpPr>
        <xdr:cNvPr id="5" name="Text Box 8">
          <a:extLst>
            <a:ext uri="{FF2B5EF4-FFF2-40B4-BE49-F238E27FC236}">
              <a16:creationId xmlns:a16="http://schemas.microsoft.com/office/drawing/2014/main" xmlns="" id="{84FEBCB9-DF00-4F65-93FE-84794C73D833}"/>
            </a:ext>
          </a:extLst>
        </xdr:cNvPr>
        <xdr:cNvSpPr txBox="1">
          <a:spLocks noChangeArrowheads="1"/>
        </xdr:cNvSpPr>
      </xdr:nvSpPr>
      <xdr:spPr bwMode="auto">
        <a:xfrm>
          <a:off x="3390900" y="190273006"/>
          <a:ext cx="4127013" cy="882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pt-BR" sz="1200" b="0" i="0" strike="noStrike">
              <a:solidFill>
                <a:srgbClr val="000000"/>
              </a:solidFill>
              <a:latin typeface="Arial"/>
              <a:cs typeface="Arial"/>
            </a:rPr>
            <a:t>  </a:t>
          </a:r>
          <a:r>
            <a:rPr lang="pt-BR" sz="1200" b="0" i="0" strike="noStrike">
              <a:solidFill>
                <a:srgbClr val="000000"/>
              </a:solidFill>
              <a:latin typeface="Courier New" panose="02070309020205020404" pitchFamily="49" charset="0"/>
              <a:cs typeface="Courier New" panose="02070309020205020404" pitchFamily="49" charset="0"/>
            </a:rPr>
            <a:t>_____________________________________</a:t>
          </a:r>
          <a:r>
            <a:rPr lang="pt-BR" sz="1200" b="0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  </a:t>
          </a:r>
        </a:p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pt-BR" sz="1200" b="1" i="0" u="none" strike="noStrike" baseline="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VICTOR GIULIANNO DE A. G. FREIRE</a:t>
          </a:r>
        </a:p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pt-BR" sz="10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Engª Civil - CREA 151867689-8</a:t>
          </a:r>
          <a:endParaRPr lang="pt-BR" sz="1000" b="0" i="0" u="none" strike="noStrike" baseline="0"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1</xdr:col>
      <xdr:colOff>4156075</xdr:colOff>
      <xdr:row>1007</xdr:row>
      <xdr:rowOff>139700</xdr:rowOff>
    </xdr:from>
    <xdr:to>
      <xdr:col>3</xdr:col>
      <xdr:colOff>244475</xdr:colOff>
      <xdr:row>1011</xdr:row>
      <xdr:rowOff>82550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xmlns="" id="{ACB56619-0686-4A42-B66D-B0FFF2AF28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67275" y="189814200"/>
          <a:ext cx="1257300" cy="6540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792222</xdr:colOff>
      <xdr:row>0</xdr:row>
      <xdr:rowOff>115296</xdr:rowOff>
    </xdr:from>
    <xdr:to>
      <xdr:col>5</xdr:col>
      <xdr:colOff>868539</xdr:colOff>
      <xdr:row>5</xdr:row>
      <xdr:rowOff>175260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xmlns="" id="{443E4531-22B3-4965-ACC0-DD47D1B271B0}"/>
            </a:ext>
          </a:extLst>
        </xdr:cNvPr>
        <xdr:cNvSpPr txBox="1"/>
      </xdr:nvSpPr>
      <xdr:spPr bwMode="auto">
        <a:xfrm>
          <a:off x="1500882" y="115296"/>
          <a:ext cx="7018137" cy="17287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 rtl="0"/>
          <a:r>
            <a:rPr lang="pt-BR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REPÚBLICA FEDERATIVA DO BRASIL</a:t>
          </a:r>
          <a:endParaRPr lang="pt-BR" sz="1000">
            <a:effectLst/>
          </a:endParaRPr>
        </a:p>
        <a:p>
          <a:pPr algn="ctr" rtl="0"/>
          <a:r>
            <a:rPr lang="pt-BR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ESTADO DO PARÁ</a:t>
          </a:r>
          <a:endParaRPr lang="pt-BR" sz="1000">
            <a:effectLst/>
          </a:endParaRPr>
        </a:p>
        <a:p>
          <a:pPr algn="ctr" rtl="0"/>
          <a:r>
            <a:rPr lang="pt-BR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Prefeitura Municipal de Itaituba</a:t>
          </a:r>
          <a:endParaRPr lang="pt-BR" sz="1000">
            <a:effectLst/>
          </a:endParaRPr>
        </a:p>
        <a:p>
          <a:pPr algn="ctr" rtl="0"/>
          <a:r>
            <a:rPr lang="pt-BR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SECRETARIA MUNICIPAL DE EDUCAÇÃO  -  </a:t>
          </a:r>
          <a:r>
            <a:rPr lang="pt-BR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SEMED</a:t>
          </a:r>
        </a:p>
        <a:p>
          <a:pPr algn="ctr" rtl="0"/>
          <a:r>
            <a:rPr lang="pt-BR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DIRETORIA TÉCNICA E OBRAS</a:t>
          </a:r>
          <a:endParaRPr lang="pt-BR" sz="1000">
            <a:effectLst/>
          </a:endParaRPr>
        </a:p>
        <a:p>
          <a:pPr algn="l"/>
          <a:endParaRPr lang="pt-BR" sz="1000" b="1">
            <a:latin typeface="Courier New" pitchFamily="49" charset="0"/>
            <a:cs typeface="Courier New" pitchFamily="49" charset="0"/>
          </a:endParaRPr>
        </a:p>
      </xdr:txBody>
    </xdr:sp>
    <xdr:clientData/>
  </xdr:twoCellAnchor>
  <xdr:twoCellAnchor>
    <xdr:from>
      <xdr:col>0</xdr:col>
      <xdr:colOff>160020</xdr:colOff>
      <xdr:row>0</xdr:row>
      <xdr:rowOff>116205</xdr:rowOff>
    </xdr:from>
    <xdr:to>
      <xdr:col>1</xdr:col>
      <xdr:colOff>815340</xdr:colOff>
      <xdr:row>5</xdr:row>
      <xdr:rowOff>62230</xdr:rowOff>
    </xdr:to>
    <xdr:pic>
      <xdr:nvPicPr>
        <xdr:cNvPr id="4" name="Picture 10">
          <a:extLst>
            <a:ext uri="{FF2B5EF4-FFF2-40B4-BE49-F238E27FC236}">
              <a16:creationId xmlns:a16="http://schemas.microsoft.com/office/drawing/2014/main" xmlns="" id="{458A5CFE-B577-4693-AE94-50D89489A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" y="116205"/>
          <a:ext cx="1363980" cy="1614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853440</xdr:colOff>
      <xdr:row>0</xdr:row>
      <xdr:rowOff>563880</xdr:rowOff>
    </xdr:from>
    <xdr:to>
      <xdr:col>6</xdr:col>
      <xdr:colOff>832104</xdr:colOff>
      <xdr:row>3</xdr:row>
      <xdr:rowOff>96012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xmlns="" id="{95F07328-1CAD-4B8B-AF5B-3D8D11E3A2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03920" y="563880"/>
          <a:ext cx="1731264" cy="819912"/>
        </a:xfrm>
        <a:prstGeom prst="rect">
          <a:avLst/>
        </a:prstGeom>
      </xdr:spPr>
    </xdr:pic>
    <xdr:clientData/>
  </xdr:twoCellAnchor>
  <xdr:twoCellAnchor>
    <xdr:from>
      <xdr:col>1</xdr:col>
      <xdr:colOff>2374900</xdr:colOff>
      <xdr:row>74</xdr:row>
      <xdr:rowOff>77057</xdr:rowOff>
    </xdr:from>
    <xdr:to>
      <xdr:col>4</xdr:col>
      <xdr:colOff>558313</xdr:colOff>
      <xdr:row>79</xdr:row>
      <xdr:rowOff>70877</xdr:rowOff>
    </xdr:to>
    <xdr:sp macro="" textlink="">
      <xdr:nvSpPr>
        <xdr:cNvPr id="6" name="Text Box 8">
          <a:extLst>
            <a:ext uri="{FF2B5EF4-FFF2-40B4-BE49-F238E27FC236}">
              <a16:creationId xmlns:a16="http://schemas.microsoft.com/office/drawing/2014/main" xmlns="" id="{8E665821-ACD6-4F48-BAB2-302BC2C17588}"/>
            </a:ext>
          </a:extLst>
        </xdr:cNvPr>
        <xdr:cNvSpPr txBox="1">
          <a:spLocks noChangeArrowheads="1"/>
        </xdr:cNvSpPr>
      </xdr:nvSpPr>
      <xdr:spPr bwMode="auto">
        <a:xfrm>
          <a:off x="3083112" y="15657716"/>
          <a:ext cx="4127013" cy="890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pt-BR" sz="1200" b="0" i="0" strike="noStrike">
              <a:solidFill>
                <a:srgbClr val="000000"/>
              </a:solidFill>
              <a:latin typeface="Arial"/>
              <a:cs typeface="Arial"/>
            </a:rPr>
            <a:t>  </a:t>
          </a:r>
          <a:r>
            <a:rPr lang="pt-BR" sz="1200" b="0" i="0" strike="noStrike">
              <a:solidFill>
                <a:srgbClr val="000000"/>
              </a:solidFill>
              <a:latin typeface="Courier New" panose="02070309020205020404" pitchFamily="49" charset="0"/>
              <a:cs typeface="Courier New" panose="02070309020205020404" pitchFamily="49" charset="0"/>
            </a:rPr>
            <a:t>_____________________________________</a:t>
          </a:r>
          <a:r>
            <a:rPr lang="pt-BR" sz="1200" b="0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  </a:t>
          </a:r>
        </a:p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pt-BR" sz="1200" b="1" i="0" u="none" strike="noStrike" baseline="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VICTOR GIULIANNO DE A. G. FREIRE</a:t>
          </a:r>
        </a:p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pt-BR" sz="10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Engª Civil - CREA 151867689-8</a:t>
          </a:r>
          <a:endParaRPr lang="pt-BR" sz="1000" b="0" i="0" u="none" strike="noStrike" baseline="0"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1</xdr:col>
      <xdr:colOff>3851275</xdr:colOff>
      <xdr:row>71</xdr:row>
      <xdr:rowOff>140446</xdr:rowOff>
    </xdr:from>
    <xdr:to>
      <xdr:col>2</xdr:col>
      <xdr:colOff>790575</xdr:colOff>
      <xdr:row>75</xdr:row>
      <xdr:rowOff>81802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xmlns="" id="{14BFF739-8ECC-4F79-9F87-DCE1C3BCD8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59487" y="15183222"/>
          <a:ext cx="1251323" cy="65853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1290273</xdr:colOff>
      <xdr:row>0</xdr:row>
      <xdr:rowOff>74444</xdr:rowOff>
    </xdr:from>
    <xdr:to>
      <xdr:col>6</xdr:col>
      <xdr:colOff>415570</xdr:colOff>
      <xdr:row>5</xdr:row>
      <xdr:rowOff>79375</xdr:rowOff>
    </xdr:to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xmlns="" id="{A86CEFED-E2C6-491B-94F5-E087137BEFF2}"/>
            </a:ext>
          </a:extLst>
        </xdr:cNvPr>
        <xdr:cNvSpPr txBox="1"/>
      </xdr:nvSpPr>
      <xdr:spPr bwMode="auto">
        <a:xfrm>
          <a:off x="2311353" y="74444"/>
          <a:ext cx="6554797" cy="10641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 rtl="0"/>
          <a:r>
            <a:rPr lang="pt-BR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REPÚBLICA FEDERATIVA DO BRASIL</a:t>
          </a:r>
          <a:endParaRPr lang="pt-BR" sz="1000">
            <a:effectLst/>
          </a:endParaRPr>
        </a:p>
        <a:p>
          <a:pPr algn="ctr" rtl="0"/>
          <a:r>
            <a:rPr lang="pt-BR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ESTADO DO PARÁ</a:t>
          </a:r>
          <a:endParaRPr lang="pt-BR" sz="1000">
            <a:effectLst/>
          </a:endParaRPr>
        </a:p>
        <a:p>
          <a:pPr algn="ctr" rtl="0"/>
          <a:r>
            <a:rPr lang="pt-BR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Prefeitura Municipal de Itaituba</a:t>
          </a:r>
          <a:endParaRPr lang="pt-BR" sz="1000">
            <a:effectLst/>
          </a:endParaRPr>
        </a:p>
        <a:p>
          <a:pPr algn="ctr" rtl="0"/>
          <a:r>
            <a:rPr lang="pt-BR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SECRETARIA MUNICIPAL DE EDUCAÇÃO -  </a:t>
          </a:r>
          <a:r>
            <a:rPr lang="pt-BR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SEMED</a:t>
          </a:r>
          <a:endParaRPr lang="pt-BR" sz="1000">
            <a:effectLst/>
          </a:endParaRPr>
        </a:p>
        <a:p>
          <a:pPr algn="ctr" rtl="0"/>
          <a:r>
            <a:rPr lang="pt-BR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DIRETORIA TÉCNICA E OBRAS</a:t>
          </a:r>
          <a:endParaRPr lang="pt-BR" sz="1000">
            <a:effectLst/>
          </a:endParaRPr>
        </a:p>
        <a:p>
          <a:pPr algn="l"/>
          <a:endParaRPr lang="pt-BR" sz="1000" b="1">
            <a:latin typeface="Courier New" pitchFamily="49" charset="0"/>
            <a:cs typeface="Courier New" pitchFamily="49" charset="0"/>
          </a:endParaRPr>
        </a:p>
      </xdr:txBody>
    </xdr:sp>
    <xdr:clientData/>
  </xdr:twoCellAnchor>
  <xdr:twoCellAnchor>
    <xdr:from>
      <xdr:col>0</xdr:col>
      <xdr:colOff>104775</xdr:colOff>
      <xdr:row>0</xdr:row>
      <xdr:rowOff>47625</xdr:rowOff>
    </xdr:from>
    <xdr:to>
      <xdr:col>1</xdr:col>
      <xdr:colOff>581024</xdr:colOff>
      <xdr:row>5</xdr:row>
      <xdr:rowOff>100675</xdr:rowOff>
    </xdr:to>
    <xdr:pic>
      <xdr:nvPicPr>
        <xdr:cNvPr id="3" name="Picture 10">
          <a:extLst>
            <a:ext uri="{FF2B5EF4-FFF2-40B4-BE49-F238E27FC236}">
              <a16:creationId xmlns:a16="http://schemas.microsoft.com/office/drawing/2014/main" xmlns="" id="{1493DABD-A9D9-4CBC-89FA-100EB47EB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47625"/>
          <a:ext cx="1497329" cy="1112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926194</xdr:colOff>
      <xdr:row>53</xdr:row>
      <xdr:rowOff>95250</xdr:rowOff>
    </xdr:from>
    <xdr:to>
      <xdr:col>7</xdr:col>
      <xdr:colOff>1183011</xdr:colOff>
      <xdr:row>55</xdr:row>
      <xdr:rowOff>82567</xdr:rowOff>
    </xdr:to>
    <xdr:sp macro="" textlink="">
      <xdr:nvSpPr>
        <xdr:cNvPr id="4" name="Text Box 9">
          <a:extLst>
            <a:ext uri="{FF2B5EF4-FFF2-40B4-BE49-F238E27FC236}">
              <a16:creationId xmlns:a16="http://schemas.microsoft.com/office/drawing/2014/main" xmlns="" id="{FFBD92C7-0CEC-4B1B-96A3-855AEF395FB2}"/>
            </a:ext>
          </a:extLst>
        </xdr:cNvPr>
        <xdr:cNvSpPr txBox="1">
          <a:spLocks noChangeArrowheads="1"/>
        </xdr:cNvSpPr>
      </xdr:nvSpPr>
      <xdr:spPr bwMode="auto">
        <a:xfrm>
          <a:off x="6839314" y="10938510"/>
          <a:ext cx="4188737" cy="3606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1">
            <a:defRPr sz="1000"/>
          </a:pPr>
          <a:r>
            <a:rPr lang="pt-BR" sz="1000" b="0" i="0" strike="noStrike">
              <a:solidFill>
                <a:srgbClr val="000000"/>
              </a:solidFill>
              <a:latin typeface="Courier New"/>
              <a:cs typeface="Courier New"/>
            </a:rPr>
            <a:t>Itaituba - Pa, 16 de Outubro de 2019 </a:t>
          </a:r>
        </a:p>
      </xdr:txBody>
    </xdr:sp>
    <xdr:clientData/>
  </xdr:twoCellAnchor>
  <xdr:twoCellAnchor>
    <xdr:from>
      <xdr:col>2</xdr:col>
      <xdr:colOff>531743</xdr:colOff>
      <xdr:row>56</xdr:row>
      <xdr:rowOff>107831</xdr:rowOff>
    </xdr:from>
    <xdr:to>
      <xdr:col>5</xdr:col>
      <xdr:colOff>918236</xdr:colOff>
      <xdr:row>61</xdr:row>
      <xdr:rowOff>43812</xdr:rowOff>
    </xdr:to>
    <xdr:sp macro="" textlink="">
      <xdr:nvSpPr>
        <xdr:cNvPr id="5" name="Text Box 8">
          <a:extLst>
            <a:ext uri="{FF2B5EF4-FFF2-40B4-BE49-F238E27FC236}">
              <a16:creationId xmlns:a16="http://schemas.microsoft.com/office/drawing/2014/main" xmlns="" id="{B30C7645-89C8-4B0F-807C-6DC2278A62A9}"/>
            </a:ext>
          </a:extLst>
        </xdr:cNvPr>
        <xdr:cNvSpPr txBox="1">
          <a:spLocks noChangeArrowheads="1"/>
        </xdr:cNvSpPr>
      </xdr:nvSpPr>
      <xdr:spPr bwMode="auto">
        <a:xfrm>
          <a:off x="4029323" y="11507351"/>
          <a:ext cx="4143153" cy="850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pt-BR" sz="1000" b="0" i="0" strike="noStrike">
              <a:solidFill>
                <a:srgbClr val="000000"/>
              </a:solidFill>
              <a:latin typeface="Arial"/>
              <a:cs typeface="Arial"/>
            </a:rPr>
            <a:t>  </a:t>
          </a:r>
          <a:r>
            <a:rPr lang="pt-BR" sz="1100" b="0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_________________________________  </a:t>
          </a:r>
          <a:endParaRPr lang="pt-BR" sz="1200" b="0" i="0" strike="noStrike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pt-BR" sz="12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VICTOR GIULIANNO DE A. G. FREIRE</a:t>
          </a:r>
        </a:p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pt-BR" sz="10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Engenheiro Civil - CREA 151867689-8</a:t>
          </a:r>
          <a:endParaRPr lang="pt-BR" sz="1000" b="0" i="0" u="none" strike="noStrike" baseline="0"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6</xdr:col>
      <xdr:colOff>662609</xdr:colOff>
      <xdr:row>1</xdr:row>
      <xdr:rowOff>26504</xdr:rowOff>
    </xdr:from>
    <xdr:to>
      <xdr:col>7</xdr:col>
      <xdr:colOff>1002395</xdr:colOff>
      <xdr:row>4</xdr:row>
      <xdr:rowOff>150676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xmlns="" id="{E261479F-3B27-4C3B-92D4-93FE62F8FE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3189" y="209384"/>
          <a:ext cx="1734246" cy="817592"/>
        </a:xfrm>
        <a:prstGeom prst="rect">
          <a:avLst/>
        </a:prstGeom>
      </xdr:spPr>
    </xdr:pic>
    <xdr:clientData/>
  </xdr:twoCellAnchor>
  <xdr:twoCellAnchor editAs="oneCell">
    <xdr:from>
      <xdr:col>3</xdr:col>
      <xdr:colOff>566057</xdr:colOff>
      <xdr:row>53</xdr:row>
      <xdr:rowOff>152400</xdr:rowOff>
    </xdr:from>
    <xdr:to>
      <xdr:col>4</xdr:col>
      <xdr:colOff>789214</xdr:colOff>
      <xdr:row>57</xdr:row>
      <xdr:rowOff>55336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xmlns="" id="{98A22103-9B7E-430D-A43C-403E70E47A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42857" y="10995660"/>
          <a:ext cx="1259477" cy="64207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1190625</xdr:colOff>
      <xdr:row>37</xdr:row>
      <xdr:rowOff>164166</xdr:rowOff>
    </xdr:from>
    <xdr:to>
      <xdr:col>5</xdr:col>
      <xdr:colOff>75078</xdr:colOff>
      <xdr:row>42</xdr:row>
      <xdr:rowOff>132586</xdr:rowOff>
    </xdr:to>
    <xdr:sp macro="" textlink="">
      <xdr:nvSpPr>
        <xdr:cNvPr id="2" name="Text Box 8">
          <a:extLst>
            <a:ext uri="{FF2B5EF4-FFF2-40B4-BE49-F238E27FC236}">
              <a16:creationId xmlns:a16="http://schemas.microsoft.com/office/drawing/2014/main" xmlns="" id="{A7360B79-F4ED-4786-953F-0B8E174E3D74}"/>
            </a:ext>
          </a:extLst>
        </xdr:cNvPr>
        <xdr:cNvSpPr txBox="1">
          <a:spLocks noChangeArrowheads="1"/>
        </xdr:cNvSpPr>
      </xdr:nvSpPr>
      <xdr:spPr bwMode="auto">
        <a:xfrm>
          <a:off x="1190625" y="8393766"/>
          <a:ext cx="4127013" cy="882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pt-BR" sz="1200" b="0" i="0" strike="noStrike">
              <a:solidFill>
                <a:srgbClr val="000000"/>
              </a:solidFill>
              <a:latin typeface="Arial"/>
              <a:cs typeface="Arial"/>
            </a:rPr>
            <a:t>  </a:t>
          </a:r>
          <a:r>
            <a:rPr lang="pt-BR" sz="1200" b="0" i="0" strike="noStrike">
              <a:solidFill>
                <a:srgbClr val="000000"/>
              </a:solidFill>
              <a:latin typeface="Courier New" panose="02070309020205020404" pitchFamily="49" charset="0"/>
              <a:cs typeface="Courier New" panose="02070309020205020404" pitchFamily="49" charset="0"/>
            </a:rPr>
            <a:t>_____________________________________</a:t>
          </a:r>
          <a:r>
            <a:rPr lang="pt-BR" sz="1200" b="0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  </a:t>
          </a:r>
        </a:p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pt-BR" sz="1200" b="1" i="0" u="none" strike="noStrike" baseline="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VICTOR GIULIANNO DE A. G. FREIRE</a:t>
          </a:r>
        </a:p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pt-BR" sz="10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Engª Civil - CREA 151867689-8</a:t>
          </a:r>
          <a:endParaRPr lang="pt-BR" sz="1000" b="0" i="0" u="none" strike="noStrike" baseline="0"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9525</xdr:colOff>
      <xdr:row>0</xdr:row>
      <xdr:rowOff>9525</xdr:rowOff>
    </xdr:from>
    <xdr:to>
      <xdr:col>0</xdr:col>
      <xdr:colOff>1276350</xdr:colOff>
      <xdr:row>3</xdr:row>
      <xdr:rowOff>228600</xdr:rowOff>
    </xdr:to>
    <xdr:pic>
      <xdr:nvPicPr>
        <xdr:cNvPr id="3" name="Picture 10">
          <a:extLst>
            <a:ext uri="{FF2B5EF4-FFF2-40B4-BE49-F238E27FC236}">
              <a16:creationId xmlns:a16="http://schemas.microsoft.com/office/drawing/2014/main" xmlns="" id="{641B9A58-AE7C-4C7F-8882-05CD07B0E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9525"/>
          <a:ext cx="1266825" cy="9734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219076</xdr:colOff>
      <xdr:row>0</xdr:row>
      <xdr:rowOff>85725</xdr:rowOff>
    </xdr:from>
    <xdr:to>
      <xdr:col>5</xdr:col>
      <xdr:colOff>133351</xdr:colOff>
      <xdr:row>4</xdr:row>
      <xdr:rowOff>19050</xdr:rowOff>
    </xdr:to>
    <xdr:sp macro="" textlink="">
      <xdr:nvSpPr>
        <xdr:cNvPr id="4" name="Text Box 73">
          <a:extLst>
            <a:ext uri="{FF2B5EF4-FFF2-40B4-BE49-F238E27FC236}">
              <a16:creationId xmlns:a16="http://schemas.microsoft.com/office/drawing/2014/main" xmlns="" id="{D4BDC182-B220-4540-AC2E-F82E9EF6C03F}"/>
            </a:ext>
          </a:extLst>
        </xdr:cNvPr>
        <xdr:cNvSpPr txBox="1">
          <a:spLocks noChangeArrowheads="1"/>
        </xdr:cNvSpPr>
      </xdr:nvSpPr>
      <xdr:spPr bwMode="auto">
        <a:xfrm>
          <a:off x="1499236" y="85725"/>
          <a:ext cx="3876675" cy="93154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pt-BR" sz="1000" b="1" i="0" u="none" strike="noStrike" baseline="0">
            <a:solidFill>
              <a:sysClr val="windowText" lastClr="000000"/>
            </a:solidFill>
            <a:latin typeface="Agency FB" pitchFamily="34" charset="0"/>
            <a:cs typeface="Arial"/>
          </a:endParaRPr>
        </a:p>
      </xdr:txBody>
    </xdr:sp>
    <xdr:clientData/>
  </xdr:twoCellAnchor>
  <xdr:twoCellAnchor>
    <xdr:from>
      <xdr:col>2</xdr:col>
      <xdr:colOff>258539</xdr:colOff>
      <xdr:row>32</xdr:row>
      <xdr:rowOff>57150</xdr:rowOff>
    </xdr:from>
    <xdr:to>
      <xdr:col>7</xdr:col>
      <xdr:colOff>18174</xdr:colOff>
      <xdr:row>34</xdr:row>
      <xdr:rowOff>11329</xdr:rowOff>
    </xdr:to>
    <xdr:sp macro="" textlink="">
      <xdr:nvSpPr>
        <xdr:cNvPr id="5" name="Text Box 54">
          <a:extLst>
            <a:ext uri="{FF2B5EF4-FFF2-40B4-BE49-F238E27FC236}">
              <a16:creationId xmlns:a16="http://schemas.microsoft.com/office/drawing/2014/main" xmlns="" id="{9E997E7D-9554-43B5-85EF-FDAB8AC098BB}"/>
            </a:ext>
          </a:extLst>
        </xdr:cNvPr>
        <xdr:cNvSpPr txBox="1">
          <a:spLocks noChangeArrowheads="1"/>
        </xdr:cNvSpPr>
      </xdr:nvSpPr>
      <xdr:spPr bwMode="auto">
        <a:xfrm>
          <a:off x="3573239" y="7372350"/>
          <a:ext cx="3516295" cy="3199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pt-BR" sz="1100" b="1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Itaituba - Pa,  16 de Outubro de 2.019 </a:t>
          </a:r>
        </a:p>
      </xdr:txBody>
    </xdr:sp>
    <xdr:clientData/>
  </xdr:twoCellAnchor>
  <xdr:twoCellAnchor editAs="oneCell">
    <xdr:from>
      <xdr:col>5</xdr:col>
      <xdr:colOff>15240</xdr:colOff>
      <xdr:row>0</xdr:row>
      <xdr:rowOff>91440</xdr:rowOff>
    </xdr:from>
    <xdr:to>
      <xdr:col>6</xdr:col>
      <xdr:colOff>877824</xdr:colOff>
      <xdr:row>3</xdr:row>
      <xdr:rowOff>156972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xmlns="" id="{43E26F9D-AA6B-4739-AFC3-620FD27AF0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57800" y="91440"/>
          <a:ext cx="1731264" cy="819912"/>
        </a:xfrm>
        <a:prstGeom prst="rect">
          <a:avLst/>
        </a:prstGeom>
      </xdr:spPr>
    </xdr:pic>
    <xdr:clientData/>
  </xdr:twoCellAnchor>
  <xdr:twoCellAnchor>
    <xdr:from>
      <xdr:col>0</xdr:col>
      <xdr:colOff>43295</xdr:colOff>
      <xdr:row>0</xdr:row>
      <xdr:rowOff>0</xdr:rowOff>
    </xdr:from>
    <xdr:to>
      <xdr:col>6</xdr:col>
      <xdr:colOff>523992</xdr:colOff>
      <xdr:row>4</xdr:row>
      <xdr:rowOff>65246</xdr:rowOff>
    </xdr:to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xmlns="" id="{621EB7BB-48AA-4219-AE71-8040F7B8F789}"/>
            </a:ext>
          </a:extLst>
        </xdr:cNvPr>
        <xdr:cNvSpPr txBox="1"/>
      </xdr:nvSpPr>
      <xdr:spPr bwMode="auto">
        <a:xfrm>
          <a:off x="43295" y="0"/>
          <a:ext cx="6591937" cy="10634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 rtl="0"/>
          <a:r>
            <a:rPr lang="pt-BR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REPÚBLICA FEDERATIVA DO BRASIL</a:t>
          </a:r>
          <a:endParaRPr lang="pt-BR" sz="1000">
            <a:effectLst/>
          </a:endParaRPr>
        </a:p>
        <a:p>
          <a:pPr algn="ctr" rtl="0"/>
          <a:r>
            <a:rPr lang="pt-BR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ESTADO DO PARÁ</a:t>
          </a:r>
          <a:endParaRPr lang="pt-BR" sz="1000">
            <a:effectLst/>
          </a:endParaRPr>
        </a:p>
        <a:p>
          <a:pPr algn="ctr" rtl="0"/>
          <a:r>
            <a:rPr lang="pt-BR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Prefeitura Municipal de Itaituba</a:t>
          </a:r>
          <a:endParaRPr lang="pt-BR" sz="1000">
            <a:effectLst/>
          </a:endParaRPr>
        </a:p>
        <a:p>
          <a:pPr algn="ctr" rtl="0"/>
          <a:r>
            <a:rPr lang="pt-BR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SECRETARIA MUNICIPAL DE EDUCAÇÃO  -  </a:t>
          </a:r>
          <a:r>
            <a:rPr lang="pt-BR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SEMED</a:t>
          </a:r>
        </a:p>
        <a:p>
          <a:pPr algn="ctr" rtl="0"/>
          <a:r>
            <a:rPr lang="pt-BR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DIRETORIA TÉCNICA E OBRAS</a:t>
          </a:r>
          <a:endParaRPr lang="pt-BR" sz="1000">
            <a:effectLst/>
          </a:endParaRPr>
        </a:p>
        <a:p>
          <a:pPr algn="l"/>
          <a:endParaRPr lang="pt-BR" sz="1000" b="1">
            <a:latin typeface="Courier New" pitchFamily="49" charset="0"/>
            <a:cs typeface="Courier New" pitchFamily="49" charset="0"/>
          </a:endParaRPr>
        </a:p>
      </xdr:txBody>
    </xdr:sp>
    <xdr:clientData/>
  </xdr:twoCellAnchor>
  <xdr:twoCellAnchor editAs="oneCell">
    <xdr:from>
      <xdr:col>1</xdr:col>
      <xdr:colOff>1386840</xdr:colOff>
      <xdr:row>35</xdr:row>
      <xdr:rowOff>58420</xdr:rowOff>
    </xdr:from>
    <xdr:to>
      <xdr:col>2</xdr:col>
      <xdr:colOff>609600</xdr:colOff>
      <xdr:row>38</xdr:row>
      <xdr:rowOff>163830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xmlns="" id="{132405A8-91C0-41EB-9DF2-24AB776683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7922260"/>
          <a:ext cx="1257300" cy="6540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0</xdr:colOff>
      <xdr:row>1</xdr:row>
      <xdr:rowOff>0</xdr:rowOff>
    </xdr:to>
    <xdr:pic>
      <xdr:nvPicPr>
        <xdr:cNvPr id="1092868021" name="Picture">
          <a:extLst>
            <a:ext uri="{FF2B5EF4-FFF2-40B4-BE49-F238E27FC236}">
              <a16:creationId xmlns:a16="http://schemas.microsoft.com/office/drawing/2014/main" xmlns="" id="{00000000-0008-0000-0500-0000B5D72341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 r="360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USIO~1\AppData\Local\Temp\ESCOLA%20J&#218;LIO%20C&#201;SAR%20-%20VICTOR%20E%20ALUIS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MÓRIA DE CÁLCULO"/>
      <sheetName val="ORÇAMENTO"/>
      <sheetName val="CRONOGRAMA"/>
      <sheetName val="CUSTO UNITÁRIO"/>
      <sheetName val="ORÇAMENTO SIMPLES"/>
      <sheetName val="COMPOSIÇÃO DO BDI"/>
    </sheetNames>
    <sheetDataSet>
      <sheetData sheetId="0" refreshError="1"/>
      <sheetData sheetId="1" refreshError="1">
        <row r="8">
          <cell r="A8" t="str">
            <v>OBRA: ESCOLA MUNICIPAL DE ENSINO FUNDAMENTAL JÚLIO CÉSAR.</v>
          </cell>
          <cell r="H8" t="str">
            <v>VALOR DA OBRA:</v>
          </cell>
        </row>
        <row r="9">
          <cell r="A9" t="str">
            <v>LOCAL DA OBRA: RODOVIA TRANSAMAZÔNICA KM 17 - COMUNIDADE BOA VISTA</v>
          </cell>
        </row>
        <row r="93">
          <cell r="C93" t="str">
            <v>OUTROS SERVIÇOS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105"/>
  <sheetViews>
    <sheetView view="pageBreakPreview" topLeftCell="A72" zoomScale="70" zoomScaleNormal="100" zoomScaleSheetLayoutView="70" workbookViewId="0">
      <selection activeCell="F108" sqref="F108"/>
    </sheetView>
  </sheetViews>
  <sheetFormatPr defaultRowHeight="15"/>
  <cols>
    <col min="1" max="1" width="9.28515625" customWidth="1"/>
    <col min="2" max="2" width="14.28515625" customWidth="1"/>
    <col min="3" max="3" width="67.28515625" customWidth="1"/>
    <col min="4" max="4" width="19" customWidth="1"/>
    <col min="5" max="5" width="9.28515625" customWidth="1"/>
    <col min="6" max="9" width="12.42578125" customWidth="1"/>
    <col min="10" max="10" width="15" customWidth="1"/>
  </cols>
  <sheetData>
    <row r="1" spans="1:10" ht="79.150000000000006" customHeight="1" thickTop="1">
      <c r="A1" s="161"/>
      <c r="B1" s="162"/>
      <c r="C1" s="162"/>
      <c r="D1" s="162"/>
      <c r="E1" s="162"/>
      <c r="F1" s="162"/>
      <c r="G1" s="162"/>
      <c r="H1" s="162"/>
      <c r="I1" s="162"/>
      <c r="J1" s="163"/>
    </row>
    <row r="2" spans="1:10" ht="12" customHeight="1">
      <c r="A2" s="164"/>
      <c r="B2" s="165"/>
      <c r="C2" s="165"/>
      <c r="D2" s="165"/>
      <c r="E2" s="165"/>
      <c r="F2" s="165"/>
      <c r="G2" s="165"/>
      <c r="H2" s="165"/>
      <c r="I2" s="165"/>
      <c r="J2" s="166"/>
    </row>
    <row r="3" spans="1:10" ht="10.15" customHeight="1">
      <c r="A3" s="164"/>
      <c r="B3" s="165"/>
      <c r="C3" s="165"/>
      <c r="D3" s="165"/>
      <c r="E3" s="165"/>
      <c r="F3" s="165"/>
      <c r="G3" s="165"/>
      <c r="H3" s="165"/>
      <c r="I3" s="165"/>
      <c r="J3" s="166"/>
    </row>
    <row r="4" spans="1:10" ht="19.899999999999999" customHeight="1">
      <c r="A4" s="164"/>
      <c r="B4" s="165"/>
      <c r="C4" s="165"/>
      <c r="D4" s="165"/>
      <c r="E4" s="165"/>
      <c r="F4" s="165"/>
      <c r="G4" s="165"/>
      <c r="H4" s="165"/>
      <c r="I4" s="165"/>
      <c r="J4" s="166"/>
    </row>
    <row r="5" spans="1:10">
      <c r="A5" s="164"/>
      <c r="B5" s="165"/>
      <c r="C5" s="165"/>
      <c r="D5" s="165"/>
      <c r="E5" s="165"/>
      <c r="F5" s="165"/>
      <c r="G5" s="165"/>
      <c r="H5" s="165"/>
      <c r="I5" s="165"/>
      <c r="J5" s="166"/>
    </row>
    <row r="6" spans="1:10" ht="15.75" thickBot="1">
      <c r="A6" s="167"/>
      <c r="B6" s="168"/>
      <c r="C6" s="168"/>
      <c r="D6" s="168"/>
      <c r="E6" s="168"/>
      <c r="F6" s="168"/>
      <c r="G6" s="168"/>
      <c r="H6" s="168"/>
      <c r="I6" s="168"/>
      <c r="J6" s="169"/>
    </row>
    <row r="7" spans="1:10" ht="19.899999999999999" customHeight="1" thickTop="1" thickBot="1">
      <c r="A7" s="170" t="s">
        <v>69</v>
      </c>
      <c r="B7" s="170"/>
      <c r="C7" s="170"/>
      <c r="D7" s="171" t="s">
        <v>70</v>
      </c>
      <c r="E7" s="172"/>
      <c r="F7" s="172"/>
      <c r="G7" s="172"/>
      <c r="H7" s="173" t="s">
        <v>71</v>
      </c>
      <c r="I7" s="170"/>
      <c r="J7" s="170"/>
    </row>
    <row r="8" spans="1:10" ht="19.899999999999999" customHeight="1" thickTop="1" thickBot="1">
      <c r="A8" s="174" t="s">
        <v>72</v>
      </c>
      <c r="B8" s="175"/>
      <c r="C8" s="176"/>
      <c r="D8" s="177" t="s">
        <v>786</v>
      </c>
      <c r="E8" s="178"/>
      <c r="F8" s="178"/>
      <c r="G8" s="179"/>
      <c r="H8" s="177" t="s">
        <v>73</v>
      </c>
      <c r="I8" s="183">
        <f>J98</f>
        <v>363330.9</v>
      </c>
      <c r="J8" s="184"/>
    </row>
    <row r="9" spans="1:10" ht="19.899999999999999" customHeight="1" thickTop="1" thickBot="1">
      <c r="A9" s="174" t="s">
        <v>74</v>
      </c>
      <c r="B9" s="175"/>
      <c r="C9" s="176"/>
      <c r="D9" s="180"/>
      <c r="E9" s="181"/>
      <c r="F9" s="181"/>
      <c r="G9" s="182"/>
      <c r="H9" s="180"/>
      <c r="I9" s="185"/>
      <c r="J9" s="186"/>
    </row>
    <row r="10" spans="1:10" ht="7.9" customHeight="1" thickTop="1">
      <c r="A10" s="149"/>
      <c r="B10" s="150"/>
      <c r="C10" s="150"/>
      <c r="D10" s="150"/>
      <c r="E10" s="150"/>
      <c r="F10" s="150"/>
      <c r="G10" s="150"/>
      <c r="H10" s="150"/>
      <c r="I10" s="150"/>
      <c r="J10" s="151"/>
    </row>
    <row r="11" spans="1:10">
      <c r="A11" s="152" t="s">
        <v>88</v>
      </c>
      <c r="B11" s="154" t="s">
        <v>89</v>
      </c>
      <c r="C11" s="154" t="s">
        <v>90</v>
      </c>
      <c r="D11" s="154" t="s">
        <v>91</v>
      </c>
      <c r="E11" s="154" t="s">
        <v>92</v>
      </c>
      <c r="F11" s="154" t="s">
        <v>93</v>
      </c>
      <c r="G11" s="156" t="s">
        <v>94</v>
      </c>
      <c r="H11" s="157"/>
      <c r="I11" s="158"/>
      <c r="J11" s="159" t="s">
        <v>95</v>
      </c>
    </row>
    <row r="12" spans="1:10">
      <c r="A12" s="153"/>
      <c r="B12" s="155"/>
      <c r="C12" s="155"/>
      <c r="D12" s="155"/>
      <c r="E12" s="155"/>
      <c r="F12" s="155"/>
      <c r="G12" s="20" t="s">
        <v>96</v>
      </c>
      <c r="H12" s="20" t="s">
        <v>97</v>
      </c>
      <c r="I12" s="20" t="s">
        <v>98</v>
      </c>
      <c r="J12" s="160"/>
    </row>
    <row r="13" spans="1:10" ht="19.899999999999999" customHeight="1">
      <c r="A13" s="21" t="s">
        <v>99</v>
      </c>
      <c r="B13" s="146" t="s">
        <v>100</v>
      </c>
      <c r="C13" s="147"/>
      <c r="D13" s="147"/>
      <c r="E13" s="147"/>
      <c r="F13" s="147"/>
      <c r="G13" s="147"/>
      <c r="H13" s="147"/>
      <c r="I13" s="148"/>
      <c r="J13" s="100">
        <v>2557.58</v>
      </c>
    </row>
    <row r="14" spans="1:10">
      <c r="A14" s="12" t="s">
        <v>101</v>
      </c>
      <c r="B14" s="13" t="s">
        <v>102</v>
      </c>
      <c r="C14" s="14" t="s">
        <v>103</v>
      </c>
      <c r="D14" s="13" t="s">
        <v>104</v>
      </c>
      <c r="E14" s="13" t="s">
        <v>105</v>
      </c>
      <c r="F14" s="101">
        <v>6.16</v>
      </c>
      <c r="G14" s="101">
        <v>167.54</v>
      </c>
      <c r="H14" s="101">
        <v>48.59</v>
      </c>
      <c r="I14" s="101">
        <v>216.13</v>
      </c>
      <c r="J14" s="101">
        <f>F14*I14</f>
        <v>1331.3607999999999</v>
      </c>
    </row>
    <row r="15" spans="1:10" ht="19.899999999999999" customHeight="1">
      <c r="A15" s="12" t="s">
        <v>106</v>
      </c>
      <c r="B15" s="13" t="s">
        <v>107</v>
      </c>
      <c r="C15" s="14" t="s">
        <v>108</v>
      </c>
      <c r="D15" s="13" t="s">
        <v>104</v>
      </c>
      <c r="E15" s="13" t="s">
        <v>105</v>
      </c>
      <c r="F15" s="101">
        <v>229.63</v>
      </c>
      <c r="G15" s="101">
        <v>4.1399999999999997</v>
      </c>
      <c r="H15" s="101">
        <v>1.2</v>
      </c>
      <c r="I15" s="101">
        <v>5.34</v>
      </c>
      <c r="J15" s="101">
        <f>F15*I15</f>
        <v>1226.2241999999999</v>
      </c>
    </row>
    <row r="16" spans="1:10">
      <c r="A16" s="21" t="s">
        <v>109</v>
      </c>
      <c r="B16" s="146" t="s">
        <v>110</v>
      </c>
      <c r="C16" s="147"/>
      <c r="D16" s="147"/>
      <c r="E16" s="147"/>
      <c r="F16" s="147"/>
      <c r="G16" s="147"/>
      <c r="H16" s="147"/>
      <c r="I16" s="148"/>
      <c r="J16" s="100">
        <v>820.42</v>
      </c>
    </row>
    <row r="17" spans="1:10" ht="19.899999999999999" customHeight="1">
      <c r="A17" s="12" t="s">
        <v>111</v>
      </c>
      <c r="B17" s="13" t="s">
        <v>112</v>
      </c>
      <c r="C17" s="19" t="s">
        <v>113</v>
      </c>
      <c r="D17" s="13" t="s">
        <v>104</v>
      </c>
      <c r="E17" s="13" t="s">
        <v>114</v>
      </c>
      <c r="F17" s="101">
        <v>9.15</v>
      </c>
      <c r="G17" s="101">
        <v>41.34</v>
      </c>
      <c r="H17" s="101">
        <v>11.99</v>
      </c>
      <c r="I17" s="101">
        <v>53.33</v>
      </c>
      <c r="J17" s="101">
        <f>F17*I17</f>
        <v>487.96949999999998</v>
      </c>
    </row>
    <row r="18" spans="1:10">
      <c r="A18" s="12" t="s">
        <v>115</v>
      </c>
      <c r="B18" s="13" t="s">
        <v>116</v>
      </c>
      <c r="C18" s="14" t="s">
        <v>117</v>
      </c>
      <c r="D18" s="13" t="s">
        <v>104</v>
      </c>
      <c r="E18" s="13" t="s">
        <v>114</v>
      </c>
      <c r="F18" s="101">
        <v>2.75</v>
      </c>
      <c r="G18" s="101">
        <v>93.71</v>
      </c>
      <c r="H18" s="101">
        <v>27.18</v>
      </c>
      <c r="I18" s="101">
        <v>120.89</v>
      </c>
      <c r="J18" s="101">
        <f>F18*I18</f>
        <v>332.44749999999999</v>
      </c>
    </row>
    <row r="19" spans="1:10">
      <c r="A19" s="21" t="s">
        <v>118</v>
      </c>
      <c r="B19" s="144" t="s">
        <v>119</v>
      </c>
      <c r="C19" s="145"/>
      <c r="D19" s="145"/>
      <c r="E19" s="145"/>
      <c r="F19" s="145"/>
      <c r="G19" s="145"/>
      <c r="H19" s="145"/>
      <c r="I19" s="145"/>
      <c r="J19" s="100">
        <v>18069.64</v>
      </c>
    </row>
    <row r="20" spans="1:10">
      <c r="A20" s="12" t="s">
        <v>120</v>
      </c>
      <c r="B20" s="13" t="s">
        <v>121</v>
      </c>
      <c r="C20" s="14" t="s">
        <v>122</v>
      </c>
      <c r="D20" s="13" t="s">
        <v>104</v>
      </c>
      <c r="E20" s="13" t="s">
        <v>114</v>
      </c>
      <c r="F20" s="101">
        <v>3.74</v>
      </c>
      <c r="G20" s="101">
        <v>2035.35</v>
      </c>
      <c r="H20" s="101">
        <v>590.25</v>
      </c>
      <c r="I20" s="101">
        <v>2625.6</v>
      </c>
      <c r="J20" s="101">
        <f>F20*I20</f>
        <v>9819.7440000000006</v>
      </c>
    </row>
    <row r="21" spans="1:10" ht="19.899999999999999" customHeight="1">
      <c r="A21" s="12" t="s">
        <v>123</v>
      </c>
      <c r="B21" s="13" t="s">
        <v>124</v>
      </c>
      <c r="C21" s="14" t="s">
        <v>125</v>
      </c>
      <c r="D21" s="13" t="s">
        <v>104</v>
      </c>
      <c r="E21" s="13" t="s">
        <v>114</v>
      </c>
      <c r="F21" s="101">
        <v>3.34</v>
      </c>
      <c r="G21" s="101">
        <v>1914.75</v>
      </c>
      <c r="H21" s="101">
        <v>555.28</v>
      </c>
      <c r="I21" s="101">
        <v>2470.0300000000002</v>
      </c>
      <c r="J21" s="101">
        <f>F21*I21</f>
        <v>8249.9002</v>
      </c>
    </row>
    <row r="22" spans="1:10">
      <c r="A22" s="21" t="s">
        <v>126</v>
      </c>
      <c r="B22" s="144" t="s">
        <v>127</v>
      </c>
      <c r="C22" s="145"/>
      <c r="D22" s="145"/>
      <c r="E22" s="145"/>
      <c r="F22" s="145"/>
      <c r="G22" s="145"/>
      <c r="H22" s="145"/>
      <c r="I22" s="145"/>
      <c r="J22" s="100">
        <v>15949.96</v>
      </c>
    </row>
    <row r="23" spans="1:10">
      <c r="A23" s="12" t="s">
        <v>128</v>
      </c>
      <c r="B23" s="13" t="s">
        <v>129</v>
      </c>
      <c r="C23" s="14" t="s">
        <v>130</v>
      </c>
      <c r="D23" s="13" t="s">
        <v>104</v>
      </c>
      <c r="E23" s="13" t="s">
        <v>114</v>
      </c>
      <c r="F23" s="101">
        <v>5.63</v>
      </c>
      <c r="G23" s="101">
        <v>2196.15</v>
      </c>
      <c r="H23" s="101">
        <v>636.88</v>
      </c>
      <c r="I23" s="101">
        <v>2833.03</v>
      </c>
      <c r="J23" s="101">
        <f>F23*I23</f>
        <v>15949.958900000001</v>
      </c>
    </row>
    <row r="24" spans="1:10">
      <c r="A24" s="21" t="s">
        <v>131</v>
      </c>
      <c r="B24" s="144" t="s">
        <v>132</v>
      </c>
      <c r="C24" s="145"/>
      <c r="D24" s="145"/>
      <c r="E24" s="145"/>
      <c r="F24" s="145"/>
      <c r="G24" s="145"/>
      <c r="H24" s="145"/>
      <c r="I24" s="145"/>
      <c r="J24" s="100">
        <v>675.09</v>
      </c>
    </row>
    <row r="25" spans="1:10" ht="40.5">
      <c r="A25" s="12" t="s">
        <v>133</v>
      </c>
      <c r="B25" s="13" t="s">
        <v>134</v>
      </c>
      <c r="C25" s="14" t="s">
        <v>135</v>
      </c>
      <c r="D25" s="13" t="s">
        <v>136</v>
      </c>
      <c r="E25" s="13" t="s">
        <v>105</v>
      </c>
      <c r="F25" s="101">
        <v>61.26</v>
      </c>
      <c r="G25" s="101">
        <v>8.5399999999999991</v>
      </c>
      <c r="H25" s="101">
        <v>2.48</v>
      </c>
      <c r="I25" s="101">
        <v>11.02</v>
      </c>
      <c r="J25" s="101">
        <f>F25*I25</f>
        <v>675.08519999999999</v>
      </c>
    </row>
    <row r="26" spans="1:10" ht="19.899999999999999" customHeight="1">
      <c r="A26" s="21" t="s">
        <v>137</v>
      </c>
      <c r="B26" s="144" t="s">
        <v>138</v>
      </c>
      <c r="C26" s="145"/>
      <c r="D26" s="145"/>
      <c r="E26" s="145"/>
      <c r="F26" s="145"/>
      <c r="G26" s="145"/>
      <c r="H26" s="145"/>
      <c r="I26" s="145"/>
      <c r="J26" s="100">
        <v>16679.02</v>
      </c>
    </row>
    <row r="27" spans="1:10" ht="54">
      <c r="A27" s="12" t="s">
        <v>139</v>
      </c>
      <c r="B27" s="13" t="s">
        <v>140</v>
      </c>
      <c r="C27" s="14" t="s">
        <v>141</v>
      </c>
      <c r="D27" s="13" t="s">
        <v>136</v>
      </c>
      <c r="E27" s="13" t="s">
        <v>105</v>
      </c>
      <c r="F27" s="101">
        <v>352.07</v>
      </c>
      <c r="G27" s="101">
        <v>32.85</v>
      </c>
      <c r="H27" s="101">
        <v>9.5299999999999994</v>
      </c>
      <c r="I27" s="101">
        <v>42.38</v>
      </c>
      <c r="J27" s="101">
        <f>F27*I27</f>
        <v>14920.7266</v>
      </c>
    </row>
    <row r="28" spans="1:10" ht="27">
      <c r="A28" s="12" t="s">
        <v>142</v>
      </c>
      <c r="B28" s="13" t="s">
        <v>143</v>
      </c>
      <c r="C28" s="14" t="s">
        <v>144</v>
      </c>
      <c r="D28" s="13" t="s">
        <v>136</v>
      </c>
      <c r="E28" s="13" t="s">
        <v>145</v>
      </c>
      <c r="F28" s="101">
        <v>35.4</v>
      </c>
      <c r="G28" s="101">
        <v>32.53</v>
      </c>
      <c r="H28" s="101">
        <v>9.43</v>
      </c>
      <c r="I28" s="101">
        <v>41.96</v>
      </c>
      <c r="J28" s="101">
        <f t="shared" ref="J28:J39" si="0">F28*I28</f>
        <v>1485.384</v>
      </c>
    </row>
    <row r="29" spans="1:10" ht="27">
      <c r="A29" s="12" t="s">
        <v>146</v>
      </c>
      <c r="B29" s="13" t="s">
        <v>147</v>
      </c>
      <c r="C29" s="14" t="s">
        <v>148</v>
      </c>
      <c r="D29" s="13" t="s">
        <v>136</v>
      </c>
      <c r="E29" s="13" t="s">
        <v>145</v>
      </c>
      <c r="F29" s="101">
        <v>11</v>
      </c>
      <c r="G29" s="101">
        <v>19.23</v>
      </c>
      <c r="H29" s="101">
        <v>5.58</v>
      </c>
      <c r="I29" s="101">
        <v>24.81</v>
      </c>
      <c r="J29" s="101">
        <f t="shared" si="0"/>
        <v>272.90999999999997</v>
      </c>
    </row>
    <row r="30" spans="1:10">
      <c r="A30" s="21" t="s">
        <v>149</v>
      </c>
      <c r="B30" s="144" t="s">
        <v>150</v>
      </c>
      <c r="C30" s="145"/>
      <c r="D30" s="145"/>
      <c r="E30" s="145"/>
      <c r="F30" s="145"/>
      <c r="G30" s="145"/>
      <c r="H30" s="145"/>
      <c r="I30" s="145"/>
      <c r="J30" s="100">
        <v>42031.05</v>
      </c>
    </row>
    <row r="31" spans="1:10" ht="19.899999999999999" customHeight="1">
      <c r="A31" s="12" t="s">
        <v>151</v>
      </c>
      <c r="B31" s="13" t="s">
        <v>152</v>
      </c>
      <c r="C31" s="14" t="s">
        <v>153</v>
      </c>
      <c r="D31" s="13" t="s">
        <v>104</v>
      </c>
      <c r="E31" s="13" t="s">
        <v>105</v>
      </c>
      <c r="F31" s="101">
        <v>644.53</v>
      </c>
      <c r="G31" s="101">
        <v>8.58</v>
      </c>
      <c r="H31" s="101">
        <v>2.4900000000000002</v>
      </c>
      <c r="I31" s="101">
        <v>11.07</v>
      </c>
      <c r="J31" s="101">
        <f t="shared" si="0"/>
        <v>7134.9471000000003</v>
      </c>
    </row>
    <row r="32" spans="1:10" ht="19.899999999999999" customHeight="1">
      <c r="A32" s="12" t="s">
        <v>154</v>
      </c>
      <c r="B32" s="13" t="s">
        <v>155</v>
      </c>
      <c r="C32" s="14" t="s">
        <v>156</v>
      </c>
      <c r="D32" s="13" t="s">
        <v>104</v>
      </c>
      <c r="E32" s="13" t="s">
        <v>105</v>
      </c>
      <c r="F32" s="101">
        <v>576.94000000000005</v>
      </c>
      <c r="G32" s="101">
        <v>34.81</v>
      </c>
      <c r="H32" s="101">
        <v>10.09</v>
      </c>
      <c r="I32" s="101">
        <v>44.9</v>
      </c>
      <c r="J32" s="101">
        <f t="shared" si="0"/>
        <v>25904.606000000003</v>
      </c>
    </row>
    <row r="33" spans="1:10">
      <c r="A33" s="12" t="s">
        <v>157</v>
      </c>
      <c r="B33" s="13" t="s">
        <v>158</v>
      </c>
      <c r="C33" s="14" t="s">
        <v>159</v>
      </c>
      <c r="D33" s="13" t="s">
        <v>104</v>
      </c>
      <c r="E33" s="13" t="s">
        <v>105</v>
      </c>
      <c r="F33" s="101">
        <v>67.59</v>
      </c>
      <c r="G33" s="101">
        <v>73.599999999999994</v>
      </c>
      <c r="H33" s="101">
        <v>21.34</v>
      </c>
      <c r="I33" s="101">
        <v>94.94</v>
      </c>
      <c r="J33" s="101">
        <f t="shared" si="0"/>
        <v>6416.9946</v>
      </c>
    </row>
    <row r="34" spans="1:10">
      <c r="A34" s="12" t="s">
        <v>160</v>
      </c>
      <c r="B34" s="13" t="s">
        <v>161</v>
      </c>
      <c r="C34" s="14" t="s">
        <v>162</v>
      </c>
      <c r="D34" s="13" t="s">
        <v>104</v>
      </c>
      <c r="E34" s="13" t="s">
        <v>105</v>
      </c>
      <c r="F34" s="101">
        <v>67.59</v>
      </c>
      <c r="G34" s="101">
        <v>29.53</v>
      </c>
      <c r="H34" s="101">
        <v>8.56</v>
      </c>
      <c r="I34" s="101">
        <v>38.090000000000003</v>
      </c>
      <c r="J34" s="101">
        <f t="shared" si="0"/>
        <v>2574.5031000000004</v>
      </c>
    </row>
    <row r="35" spans="1:10">
      <c r="A35" s="21" t="s">
        <v>163</v>
      </c>
      <c r="B35" s="144" t="s">
        <v>164</v>
      </c>
      <c r="C35" s="145"/>
      <c r="D35" s="145"/>
      <c r="E35" s="145"/>
      <c r="F35" s="145"/>
      <c r="G35" s="145"/>
      <c r="H35" s="145"/>
      <c r="I35" s="145"/>
      <c r="J35" s="100">
        <v>40996.47</v>
      </c>
    </row>
    <row r="36" spans="1:10">
      <c r="A36" s="12" t="s">
        <v>165</v>
      </c>
      <c r="B36" s="13" t="s">
        <v>166</v>
      </c>
      <c r="C36" s="14" t="s">
        <v>167</v>
      </c>
      <c r="D36" s="13" t="s">
        <v>104</v>
      </c>
      <c r="E36" s="13" t="s">
        <v>105</v>
      </c>
      <c r="F36" s="101">
        <v>184.59</v>
      </c>
      <c r="G36" s="101">
        <v>45.58</v>
      </c>
      <c r="H36" s="101">
        <v>13.22</v>
      </c>
      <c r="I36" s="101">
        <v>58.8</v>
      </c>
      <c r="J36" s="101">
        <f t="shared" si="0"/>
        <v>10853.892</v>
      </c>
    </row>
    <row r="37" spans="1:10">
      <c r="A37" s="12" t="s">
        <v>168</v>
      </c>
      <c r="B37" s="13" t="s">
        <v>169</v>
      </c>
      <c r="C37" s="14" t="s">
        <v>170</v>
      </c>
      <c r="D37" s="13" t="s">
        <v>104</v>
      </c>
      <c r="E37" s="13" t="s">
        <v>105</v>
      </c>
      <c r="F37" s="101">
        <v>184.59</v>
      </c>
      <c r="G37" s="101">
        <v>27.67</v>
      </c>
      <c r="H37" s="101">
        <v>8.02</v>
      </c>
      <c r="I37" s="101">
        <v>35.69</v>
      </c>
      <c r="J37" s="101">
        <f t="shared" si="0"/>
        <v>6588.0171</v>
      </c>
    </row>
    <row r="38" spans="1:10" ht="27">
      <c r="A38" s="12" t="s">
        <v>171</v>
      </c>
      <c r="B38" s="13" t="s">
        <v>172</v>
      </c>
      <c r="C38" s="14" t="s">
        <v>173</v>
      </c>
      <c r="D38" s="13" t="s">
        <v>104</v>
      </c>
      <c r="E38" s="13" t="s">
        <v>105</v>
      </c>
      <c r="F38" s="101">
        <v>184.59</v>
      </c>
      <c r="G38" s="101">
        <v>69.98</v>
      </c>
      <c r="H38" s="101">
        <v>20.29</v>
      </c>
      <c r="I38" s="101">
        <v>90.27</v>
      </c>
      <c r="J38" s="101">
        <f t="shared" si="0"/>
        <v>16662.939299999998</v>
      </c>
    </row>
    <row r="39" spans="1:10">
      <c r="A39" s="12" t="s">
        <v>174</v>
      </c>
      <c r="B39" s="13" t="s">
        <v>175</v>
      </c>
      <c r="C39" s="14" t="s">
        <v>176</v>
      </c>
      <c r="D39" s="13" t="s">
        <v>104</v>
      </c>
      <c r="E39" s="13" t="s">
        <v>105</v>
      </c>
      <c r="F39" s="101">
        <v>67</v>
      </c>
      <c r="G39" s="101">
        <v>79.739999999999995</v>
      </c>
      <c r="H39" s="101">
        <v>23.12</v>
      </c>
      <c r="I39" s="101">
        <v>102.86</v>
      </c>
      <c r="J39" s="101">
        <f t="shared" si="0"/>
        <v>6891.62</v>
      </c>
    </row>
    <row r="40" spans="1:10">
      <c r="A40" s="21" t="s">
        <v>177</v>
      </c>
      <c r="B40" s="144" t="s">
        <v>178</v>
      </c>
      <c r="C40" s="145"/>
      <c r="D40" s="145"/>
      <c r="E40" s="145"/>
      <c r="F40" s="145"/>
      <c r="G40" s="145"/>
      <c r="H40" s="145"/>
      <c r="I40" s="145"/>
      <c r="J40" s="100">
        <v>41770.79</v>
      </c>
    </row>
    <row r="41" spans="1:10">
      <c r="A41" s="21" t="s">
        <v>179</v>
      </c>
      <c r="B41" s="144" t="s">
        <v>180</v>
      </c>
      <c r="C41" s="145"/>
      <c r="D41" s="145"/>
      <c r="E41" s="145"/>
      <c r="F41" s="145"/>
      <c r="G41" s="145"/>
      <c r="H41" s="145"/>
      <c r="I41" s="145"/>
      <c r="J41" s="100">
        <v>17493.84</v>
      </c>
    </row>
    <row r="42" spans="1:10" ht="54">
      <c r="A42" s="12" t="s">
        <v>181</v>
      </c>
      <c r="B42" s="13" t="s">
        <v>182</v>
      </c>
      <c r="C42" s="14" t="s">
        <v>183</v>
      </c>
      <c r="D42" s="13" t="s">
        <v>136</v>
      </c>
      <c r="E42" s="13" t="s">
        <v>184</v>
      </c>
      <c r="F42" s="101">
        <v>29</v>
      </c>
      <c r="G42" s="101">
        <v>94.06</v>
      </c>
      <c r="H42" s="101">
        <v>27.28</v>
      </c>
      <c r="I42" s="101">
        <v>121.34</v>
      </c>
      <c r="J42" s="101">
        <f t="shared" ref="J42:J91" si="1">F42*I42</f>
        <v>3518.86</v>
      </c>
    </row>
    <row r="43" spans="1:10" ht="40.5">
      <c r="A43" s="12" t="s">
        <v>185</v>
      </c>
      <c r="B43" s="13" t="s">
        <v>186</v>
      </c>
      <c r="C43" s="14" t="s">
        <v>187</v>
      </c>
      <c r="D43" s="13" t="s">
        <v>136</v>
      </c>
      <c r="E43" s="13" t="s">
        <v>184</v>
      </c>
      <c r="F43" s="101">
        <v>20</v>
      </c>
      <c r="G43" s="101">
        <v>115.61</v>
      </c>
      <c r="H43" s="101">
        <v>33.53</v>
      </c>
      <c r="I43" s="101">
        <v>149.13999999999999</v>
      </c>
      <c r="J43" s="101">
        <f t="shared" si="1"/>
        <v>2982.7999999999997</v>
      </c>
    </row>
    <row r="44" spans="1:10" ht="54">
      <c r="A44" s="12" t="s">
        <v>188</v>
      </c>
      <c r="B44" s="13" t="s">
        <v>189</v>
      </c>
      <c r="C44" s="14" t="s">
        <v>190</v>
      </c>
      <c r="D44" s="13" t="s">
        <v>136</v>
      </c>
      <c r="E44" s="13" t="s">
        <v>184</v>
      </c>
      <c r="F44" s="101">
        <v>2</v>
      </c>
      <c r="G44" s="101">
        <v>1167.3399999999999</v>
      </c>
      <c r="H44" s="101">
        <v>338.53</v>
      </c>
      <c r="I44" s="101">
        <v>1505.87</v>
      </c>
      <c r="J44" s="101">
        <f t="shared" si="1"/>
        <v>3011.74</v>
      </c>
    </row>
    <row r="45" spans="1:10" ht="19.899999999999999" customHeight="1">
      <c r="A45" s="12" t="s">
        <v>191</v>
      </c>
      <c r="B45" s="13" t="s">
        <v>192</v>
      </c>
      <c r="C45" s="14" t="s">
        <v>193</v>
      </c>
      <c r="D45" s="13" t="s">
        <v>104</v>
      </c>
      <c r="E45" s="13" t="s">
        <v>184</v>
      </c>
      <c r="F45" s="101">
        <v>5</v>
      </c>
      <c r="G45" s="101">
        <v>70.959999999999994</v>
      </c>
      <c r="H45" s="101">
        <v>20.58</v>
      </c>
      <c r="I45" s="101">
        <v>91.54</v>
      </c>
      <c r="J45" s="101">
        <f t="shared" si="1"/>
        <v>457.70000000000005</v>
      </c>
    </row>
    <row r="46" spans="1:10">
      <c r="A46" s="12" t="s">
        <v>194</v>
      </c>
      <c r="B46" s="13" t="s">
        <v>195</v>
      </c>
      <c r="C46" s="14" t="s">
        <v>196</v>
      </c>
      <c r="D46" s="13" t="s">
        <v>104</v>
      </c>
      <c r="E46" s="13" t="s">
        <v>184</v>
      </c>
      <c r="F46" s="101">
        <v>6</v>
      </c>
      <c r="G46" s="101">
        <v>207.53</v>
      </c>
      <c r="H46" s="101">
        <v>60.18</v>
      </c>
      <c r="I46" s="101">
        <v>267.70999999999998</v>
      </c>
      <c r="J46" s="101">
        <f t="shared" si="1"/>
        <v>1606.2599999999998</v>
      </c>
    </row>
    <row r="47" spans="1:10">
      <c r="A47" s="12" t="s">
        <v>197</v>
      </c>
      <c r="B47" s="13" t="s">
        <v>198</v>
      </c>
      <c r="C47" s="14" t="s">
        <v>199</v>
      </c>
      <c r="D47" s="13" t="s">
        <v>104</v>
      </c>
      <c r="E47" s="13" t="s">
        <v>184</v>
      </c>
      <c r="F47" s="101">
        <v>1</v>
      </c>
      <c r="G47" s="101">
        <v>528.75</v>
      </c>
      <c r="H47" s="101">
        <v>153.34</v>
      </c>
      <c r="I47" s="101">
        <v>682.09</v>
      </c>
      <c r="J47" s="101">
        <f t="shared" si="1"/>
        <v>682.09</v>
      </c>
    </row>
    <row r="48" spans="1:10" ht="27">
      <c r="A48" s="12" t="s">
        <v>200</v>
      </c>
      <c r="B48" s="13" t="s">
        <v>201</v>
      </c>
      <c r="C48" s="14" t="s">
        <v>202</v>
      </c>
      <c r="D48" s="13" t="s">
        <v>104</v>
      </c>
      <c r="E48" s="13" t="s">
        <v>184</v>
      </c>
      <c r="F48" s="101">
        <v>2</v>
      </c>
      <c r="G48" s="101">
        <v>200.51</v>
      </c>
      <c r="H48" s="101">
        <v>58.15</v>
      </c>
      <c r="I48" s="101">
        <v>258.66000000000003</v>
      </c>
      <c r="J48" s="101">
        <f t="shared" si="1"/>
        <v>517.32000000000005</v>
      </c>
    </row>
    <row r="49" spans="1:10">
      <c r="A49" s="12" t="s">
        <v>203</v>
      </c>
      <c r="B49" s="13" t="s">
        <v>204</v>
      </c>
      <c r="C49" s="14" t="s">
        <v>205</v>
      </c>
      <c r="D49" s="13" t="s">
        <v>104</v>
      </c>
      <c r="E49" s="13" t="s">
        <v>145</v>
      </c>
      <c r="F49" s="101">
        <v>60</v>
      </c>
      <c r="G49" s="101">
        <v>9.7200000000000006</v>
      </c>
      <c r="H49" s="101">
        <v>2.82</v>
      </c>
      <c r="I49" s="101">
        <v>12.54</v>
      </c>
      <c r="J49" s="101">
        <f t="shared" si="1"/>
        <v>752.4</v>
      </c>
    </row>
    <row r="50" spans="1:10">
      <c r="A50" s="12" t="s">
        <v>206</v>
      </c>
      <c r="B50" s="13" t="s">
        <v>207</v>
      </c>
      <c r="C50" s="14" t="s">
        <v>208</v>
      </c>
      <c r="D50" s="13" t="s">
        <v>104</v>
      </c>
      <c r="E50" s="13" t="s">
        <v>145</v>
      </c>
      <c r="F50" s="101">
        <v>10</v>
      </c>
      <c r="G50" s="101">
        <v>11.44</v>
      </c>
      <c r="H50" s="101">
        <v>3.32</v>
      </c>
      <c r="I50" s="101">
        <v>14.76</v>
      </c>
      <c r="J50" s="101">
        <f t="shared" si="1"/>
        <v>147.6</v>
      </c>
    </row>
    <row r="51" spans="1:10" ht="27">
      <c r="A51" s="12" t="s">
        <v>209</v>
      </c>
      <c r="B51" s="13" t="s">
        <v>210</v>
      </c>
      <c r="C51" s="136" t="s">
        <v>891</v>
      </c>
      <c r="D51" s="13" t="s">
        <v>104</v>
      </c>
      <c r="E51" s="13" t="s">
        <v>184</v>
      </c>
      <c r="F51" s="101">
        <v>40</v>
      </c>
      <c r="G51" s="101">
        <v>17.62</v>
      </c>
      <c r="H51" s="101">
        <v>5.1100000000000003</v>
      </c>
      <c r="I51" s="101">
        <v>22.73</v>
      </c>
      <c r="J51" s="101">
        <f t="shared" si="1"/>
        <v>909.2</v>
      </c>
    </row>
    <row r="52" spans="1:10" ht="27">
      <c r="A52" s="12" t="s">
        <v>211</v>
      </c>
      <c r="B52" s="13" t="s">
        <v>212</v>
      </c>
      <c r="C52" s="14" t="s">
        <v>213</v>
      </c>
      <c r="D52" s="13" t="s">
        <v>214</v>
      </c>
      <c r="E52" s="13" t="s">
        <v>184</v>
      </c>
      <c r="F52" s="101">
        <v>21</v>
      </c>
      <c r="G52" s="101">
        <v>85.8</v>
      </c>
      <c r="H52" s="101">
        <v>24.88</v>
      </c>
      <c r="I52" s="101">
        <v>110.68</v>
      </c>
      <c r="J52" s="101">
        <f t="shared" si="1"/>
        <v>2324.2800000000002</v>
      </c>
    </row>
    <row r="53" spans="1:10" ht="27">
      <c r="A53" s="12" t="s">
        <v>215</v>
      </c>
      <c r="B53" s="13" t="s">
        <v>216</v>
      </c>
      <c r="C53" s="14" t="s">
        <v>217</v>
      </c>
      <c r="D53" s="13" t="s">
        <v>218</v>
      </c>
      <c r="E53" s="13" t="s">
        <v>184</v>
      </c>
      <c r="F53" s="101">
        <v>7</v>
      </c>
      <c r="G53" s="101">
        <v>64.63</v>
      </c>
      <c r="H53" s="101">
        <v>18.739999999999998</v>
      </c>
      <c r="I53" s="101">
        <v>83.37</v>
      </c>
      <c r="J53" s="101">
        <f t="shared" si="1"/>
        <v>583.59</v>
      </c>
    </row>
    <row r="54" spans="1:10">
      <c r="A54" s="21" t="s">
        <v>219</v>
      </c>
      <c r="B54" s="144" t="s">
        <v>220</v>
      </c>
      <c r="C54" s="145"/>
      <c r="D54" s="145"/>
      <c r="E54" s="145"/>
      <c r="F54" s="145"/>
      <c r="G54" s="145"/>
      <c r="H54" s="145"/>
      <c r="I54" s="145"/>
      <c r="J54" s="100">
        <v>24276.95</v>
      </c>
    </row>
    <row r="55" spans="1:10">
      <c r="A55" s="12" t="s">
        <v>221</v>
      </c>
      <c r="B55" s="13" t="s">
        <v>222</v>
      </c>
      <c r="C55" s="14" t="s">
        <v>223</v>
      </c>
      <c r="D55" s="13" t="s">
        <v>104</v>
      </c>
      <c r="E55" s="13" t="s">
        <v>224</v>
      </c>
      <c r="F55" s="101">
        <v>11</v>
      </c>
      <c r="G55" s="101">
        <v>291.85000000000002</v>
      </c>
      <c r="H55" s="101">
        <v>84.64</v>
      </c>
      <c r="I55" s="101">
        <v>376.49</v>
      </c>
      <c r="J55" s="101">
        <f t="shared" si="1"/>
        <v>4141.3900000000003</v>
      </c>
    </row>
    <row r="56" spans="1:10" ht="19.899999999999999" customHeight="1">
      <c r="A56" s="12" t="s">
        <v>225</v>
      </c>
      <c r="B56" s="13" t="s">
        <v>226</v>
      </c>
      <c r="C56" s="14" t="s">
        <v>227</v>
      </c>
      <c r="D56" s="13" t="s">
        <v>104</v>
      </c>
      <c r="E56" s="13" t="s">
        <v>224</v>
      </c>
      <c r="F56" s="101">
        <v>10</v>
      </c>
      <c r="G56" s="101">
        <v>311.81</v>
      </c>
      <c r="H56" s="101">
        <v>90.42</v>
      </c>
      <c r="I56" s="101">
        <v>402.23</v>
      </c>
      <c r="J56" s="101">
        <f t="shared" si="1"/>
        <v>4022.3</v>
      </c>
    </row>
    <row r="57" spans="1:10" ht="67.5">
      <c r="A57" s="12" t="s">
        <v>228</v>
      </c>
      <c r="B57" s="13" t="s">
        <v>229</v>
      </c>
      <c r="C57" s="14" t="s">
        <v>230</v>
      </c>
      <c r="D57" s="13" t="s">
        <v>136</v>
      </c>
      <c r="E57" s="13" t="s">
        <v>184</v>
      </c>
      <c r="F57" s="101">
        <v>1</v>
      </c>
      <c r="G57" s="101">
        <v>6894.79</v>
      </c>
      <c r="H57" s="101">
        <v>1999.49</v>
      </c>
      <c r="I57" s="101">
        <v>8894.2800000000007</v>
      </c>
      <c r="J57" s="101">
        <f t="shared" si="1"/>
        <v>8894.2800000000007</v>
      </c>
    </row>
    <row r="58" spans="1:10" ht="27">
      <c r="A58" s="12" t="s">
        <v>231</v>
      </c>
      <c r="B58" s="13" t="s">
        <v>232</v>
      </c>
      <c r="C58" s="14" t="s">
        <v>233</v>
      </c>
      <c r="D58" s="13" t="s">
        <v>234</v>
      </c>
      <c r="E58" s="13" t="s">
        <v>235</v>
      </c>
      <c r="F58" s="101">
        <v>1</v>
      </c>
      <c r="G58" s="101">
        <v>2020</v>
      </c>
      <c r="H58" s="101">
        <v>585.79999999999995</v>
      </c>
      <c r="I58" s="101">
        <v>2605.8000000000002</v>
      </c>
      <c r="J58" s="101">
        <f t="shared" si="1"/>
        <v>2605.8000000000002</v>
      </c>
    </row>
    <row r="59" spans="1:10" ht="40.5">
      <c r="A59" s="12" t="s">
        <v>236</v>
      </c>
      <c r="B59" s="13" t="s">
        <v>237</v>
      </c>
      <c r="C59" s="14" t="s">
        <v>238</v>
      </c>
      <c r="D59" s="13" t="s">
        <v>136</v>
      </c>
      <c r="E59" s="13" t="s">
        <v>184</v>
      </c>
      <c r="F59" s="101">
        <v>4</v>
      </c>
      <c r="G59" s="101">
        <v>64.16</v>
      </c>
      <c r="H59" s="101">
        <v>18.61</v>
      </c>
      <c r="I59" s="101">
        <v>82.77</v>
      </c>
      <c r="J59" s="101">
        <f t="shared" si="1"/>
        <v>331.08</v>
      </c>
    </row>
    <row r="60" spans="1:10" ht="27">
      <c r="A60" s="12" t="s">
        <v>239</v>
      </c>
      <c r="B60" s="13" t="s">
        <v>240</v>
      </c>
      <c r="C60" s="14" t="s">
        <v>241</v>
      </c>
      <c r="D60" s="13" t="s">
        <v>234</v>
      </c>
      <c r="E60" s="13" t="s">
        <v>235</v>
      </c>
      <c r="F60" s="101">
        <v>6</v>
      </c>
      <c r="G60" s="101">
        <v>182.85</v>
      </c>
      <c r="H60" s="101">
        <v>53.03</v>
      </c>
      <c r="I60" s="101">
        <v>235.88</v>
      </c>
      <c r="J60" s="101">
        <f t="shared" si="1"/>
        <v>1415.28</v>
      </c>
    </row>
    <row r="61" spans="1:10" ht="19.899999999999999" customHeight="1">
      <c r="A61" s="12" t="s">
        <v>242</v>
      </c>
      <c r="B61" s="13" t="s">
        <v>243</v>
      </c>
      <c r="C61" s="14" t="s">
        <v>244</v>
      </c>
      <c r="D61" s="13" t="s">
        <v>104</v>
      </c>
      <c r="E61" s="13" t="s">
        <v>184</v>
      </c>
      <c r="F61" s="101">
        <v>1</v>
      </c>
      <c r="G61" s="101">
        <v>2222.34</v>
      </c>
      <c r="H61" s="101">
        <v>644.48</v>
      </c>
      <c r="I61" s="101">
        <v>2866.82</v>
      </c>
      <c r="J61" s="101">
        <f t="shared" si="1"/>
        <v>2866.82</v>
      </c>
    </row>
    <row r="62" spans="1:10">
      <c r="A62" s="21" t="s">
        <v>245</v>
      </c>
      <c r="B62" s="144" t="s">
        <v>246</v>
      </c>
      <c r="C62" s="145"/>
      <c r="D62" s="145"/>
      <c r="E62" s="145"/>
      <c r="F62" s="145"/>
      <c r="G62" s="145"/>
      <c r="H62" s="145"/>
      <c r="I62" s="145"/>
      <c r="J62" s="100">
        <v>14815.2</v>
      </c>
    </row>
    <row r="63" spans="1:10">
      <c r="A63" s="12" t="s">
        <v>247</v>
      </c>
      <c r="B63" s="13" t="s">
        <v>248</v>
      </c>
      <c r="C63" s="14" t="s">
        <v>249</v>
      </c>
      <c r="D63" s="13" t="s">
        <v>104</v>
      </c>
      <c r="E63" s="13" t="s">
        <v>105</v>
      </c>
      <c r="F63" s="101">
        <v>184.59</v>
      </c>
      <c r="G63" s="101">
        <v>38.33</v>
      </c>
      <c r="H63" s="101">
        <v>11.12</v>
      </c>
      <c r="I63" s="101">
        <v>49.45</v>
      </c>
      <c r="J63" s="101">
        <f t="shared" si="1"/>
        <v>9127.9755000000005</v>
      </c>
    </row>
    <row r="64" spans="1:10" ht="19.899999999999999" customHeight="1">
      <c r="A64" s="12" t="s">
        <v>250</v>
      </c>
      <c r="B64" s="13" t="s">
        <v>251</v>
      </c>
      <c r="C64" s="14" t="s">
        <v>252</v>
      </c>
      <c r="D64" s="13" t="s">
        <v>104</v>
      </c>
      <c r="E64" s="13" t="s">
        <v>105</v>
      </c>
      <c r="F64" s="101">
        <v>184.59</v>
      </c>
      <c r="G64" s="101">
        <v>23.88</v>
      </c>
      <c r="H64" s="101">
        <v>6.93</v>
      </c>
      <c r="I64" s="101">
        <v>30.81</v>
      </c>
      <c r="J64" s="101">
        <f t="shared" si="1"/>
        <v>5687.2178999999996</v>
      </c>
    </row>
    <row r="65" spans="1:10">
      <c r="A65" s="21" t="s">
        <v>253</v>
      </c>
      <c r="B65" s="144" t="s">
        <v>254</v>
      </c>
      <c r="C65" s="145"/>
      <c r="D65" s="145"/>
      <c r="E65" s="145"/>
      <c r="F65" s="145"/>
      <c r="G65" s="145"/>
      <c r="H65" s="145"/>
      <c r="I65" s="145"/>
      <c r="J65" s="100">
        <v>39642.230000000003</v>
      </c>
    </row>
    <row r="66" spans="1:10">
      <c r="A66" s="12" t="s">
        <v>255</v>
      </c>
      <c r="B66" s="13" t="s">
        <v>256</v>
      </c>
      <c r="C66" s="14" t="s">
        <v>257</v>
      </c>
      <c r="D66" s="13" t="s">
        <v>234</v>
      </c>
      <c r="E66" s="13" t="s">
        <v>105</v>
      </c>
      <c r="F66" s="101">
        <v>19.32</v>
      </c>
      <c r="G66" s="101">
        <v>530.95000000000005</v>
      </c>
      <c r="H66" s="101">
        <v>153.97999999999999</v>
      </c>
      <c r="I66" s="101">
        <v>684.93</v>
      </c>
      <c r="J66" s="101">
        <f t="shared" si="1"/>
        <v>13232.847599999999</v>
      </c>
    </row>
    <row r="67" spans="1:10">
      <c r="A67" s="12" t="s">
        <v>258</v>
      </c>
      <c r="B67" s="13" t="s">
        <v>259</v>
      </c>
      <c r="C67" s="14" t="s">
        <v>260</v>
      </c>
      <c r="D67" s="13" t="s">
        <v>136</v>
      </c>
      <c r="E67" s="13" t="s">
        <v>184</v>
      </c>
      <c r="F67" s="101">
        <v>13.86</v>
      </c>
      <c r="G67" s="101">
        <v>395.71</v>
      </c>
      <c r="H67" s="101">
        <v>114.76</v>
      </c>
      <c r="I67" s="101">
        <v>510.47</v>
      </c>
      <c r="J67" s="101">
        <f t="shared" si="1"/>
        <v>7075.1142</v>
      </c>
    </row>
    <row r="68" spans="1:10" ht="27">
      <c r="A68" s="12" t="s">
        <v>261</v>
      </c>
      <c r="B68" s="13" t="s">
        <v>262</v>
      </c>
      <c r="C68" s="14" t="s">
        <v>263</v>
      </c>
      <c r="D68" s="13" t="s">
        <v>136</v>
      </c>
      <c r="E68" s="13" t="s">
        <v>105</v>
      </c>
      <c r="F68" s="101">
        <v>20.149999999999999</v>
      </c>
      <c r="G68" s="101">
        <v>313.24</v>
      </c>
      <c r="H68" s="101">
        <v>90.84</v>
      </c>
      <c r="I68" s="101">
        <v>404.08</v>
      </c>
      <c r="J68" s="101">
        <f t="shared" si="1"/>
        <v>8142.2119999999995</v>
      </c>
    </row>
    <row r="69" spans="1:10" ht="19.899999999999999" customHeight="1">
      <c r="A69" s="12" t="s">
        <v>264</v>
      </c>
      <c r="B69" s="13" t="s">
        <v>265</v>
      </c>
      <c r="C69" s="14" t="s">
        <v>266</v>
      </c>
      <c r="D69" s="13" t="s">
        <v>234</v>
      </c>
      <c r="E69" s="13" t="s">
        <v>267</v>
      </c>
      <c r="F69" s="101">
        <v>24.04</v>
      </c>
      <c r="G69" s="101">
        <v>360.9</v>
      </c>
      <c r="H69" s="101">
        <v>104.66</v>
      </c>
      <c r="I69" s="101">
        <v>465.56</v>
      </c>
      <c r="J69" s="101">
        <f t="shared" si="1"/>
        <v>11192.062399999999</v>
      </c>
    </row>
    <row r="70" spans="1:10">
      <c r="A70" s="21" t="s">
        <v>268</v>
      </c>
      <c r="B70" s="144" t="s">
        <v>269</v>
      </c>
      <c r="C70" s="145"/>
      <c r="D70" s="145"/>
      <c r="E70" s="145"/>
      <c r="F70" s="145"/>
      <c r="G70" s="145"/>
      <c r="H70" s="145"/>
      <c r="I70" s="145"/>
      <c r="J70" s="100">
        <v>10187.24</v>
      </c>
    </row>
    <row r="71" spans="1:10" ht="27">
      <c r="A71" s="12" t="s">
        <v>270</v>
      </c>
      <c r="B71" s="13" t="s">
        <v>271</v>
      </c>
      <c r="C71" s="14" t="s">
        <v>272</v>
      </c>
      <c r="D71" s="13" t="s">
        <v>136</v>
      </c>
      <c r="E71" s="13" t="s">
        <v>105</v>
      </c>
      <c r="F71" s="101">
        <v>346</v>
      </c>
      <c r="G71" s="101">
        <v>9.01</v>
      </c>
      <c r="H71" s="101">
        <v>2.61</v>
      </c>
      <c r="I71" s="101">
        <v>11.62</v>
      </c>
      <c r="J71" s="101">
        <f t="shared" si="1"/>
        <v>4020.5199999999995</v>
      </c>
    </row>
    <row r="72" spans="1:10">
      <c r="A72" s="12" t="s">
        <v>273</v>
      </c>
      <c r="B72" s="13" t="s">
        <v>274</v>
      </c>
      <c r="C72" s="14" t="s">
        <v>275</v>
      </c>
      <c r="D72" s="13" t="s">
        <v>104</v>
      </c>
      <c r="E72" s="13" t="s">
        <v>105</v>
      </c>
      <c r="F72" s="101">
        <v>281.2</v>
      </c>
      <c r="G72" s="101">
        <v>17</v>
      </c>
      <c r="H72" s="101">
        <v>4.93</v>
      </c>
      <c r="I72" s="101">
        <v>21.93</v>
      </c>
      <c r="J72" s="101">
        <f t="shared" si="1"/>
        <v>6166.7159999999994</v>
      </c>
    </row>
    <row r="73" spans="1:10">
      <c r="A73" s="21" t="s">
        <v>276</v>
      </c>
      <c r="B73" s="144" t="s">
        <v>277</v>
      </c>
      <c r="C73" s="145"/>
      <c r="D73" s="145"/>
      <c r="E73" s="145"/>
      <c r="F73" s="145"/>
      <c r="G73" s="145"/>
      <c r="H73" s="145"/>
      <c r="I73" s="145"/>
      <c r="J73" s="100">
        <v>4705.8</v>
      </c>
    </row>
    <row r="74" spans="1:10">
      <c r="A74" s="12" t="s">
        <v>278</v>
      </c>
      <c r="B74" s="13" t="s">
        <v>279</v>
      </c>
      <c r="C74" s="14" t="s">
        <v>280</v>
      </c>
      <c r="D74" s="13" t="s">
        <v>104</v>
      </c>
      <c r="E74" s="13" t="s">
        <v>184</v>
      </c>
      <c r="F74" s="101">
        <v>3</v>
      </c>
      <c r="G74" s="101">
        <v>354.19</v>
      </c>
      <c r="H74" s="101">
        <v>102.72</v>
      </c>
      <c r="I74" s="101">
        <v>456.91</v>
      </c>
      <c r="J74" s="101">
        <f t="shared" si="1"/>
        <v>1370.73</v>
      </c>
    </row>
    <row r="75" spans="1:10" ht="27">
      <c r="A75" s="12" t="s">
        <v>281</v>
      </c>
      <c r="B75" s="13" t="s">
        <v>282</v>
      </c>
      <c r="C75" s="14" t="s">
        <v>283</v>
      </c>
      <c r="D75" s="13" t="s">
        <v>104</v>
      </c>
      <c r="E75" s="13" t="s">
        <v>184</v>
      </c>
      <c r="F75" s="101">
        <v>2</v>
      </c>
      <c r="G75" s="101">
        <v>479.41</v>
      </c>
      <c r="H75" s="101">
        <v>139.03</v>
      </c>
      <c r="I75" s="101">
        <v>618.44000000000005</v>
      </c>
      <c r="J75" s="101">
        <f t="shared" si="1"/>
        <v>1236.8800000000001</v>
      </c>
    </row>
    <row r="76" spans="1:10" ht="19.899999999999999" customHeight="1">
      <c r="A76" s="12" t="s">
        <v>284</v>
      </c>
      <c r="B76" s="13" t="s">
        <v>285</v>
      </c>
      <c r="C76" s="14" t="s">
        <v>286</v>
      </c>
      <c r="D76" s="13" t="s">
        <v>104</v>
      </c>
      <c r="E76" s="13" t="s">
        <v>184</v>
      </c>
      <c r="F76" s="101">
        <v>3</v>
      </c>
      <c r="G76" s="101">
        <v>526.33000000000004</v>
      </c>
      <c r="H76" s="101">
        <v>152.63999999999999</v>
      </c>
      <c r="I76" s="101">
        <v>678.97</v>
      </c>
      <c r="J76" s="101">
        <f t="shared" si="1"/>
        <v>2036.91</v>
      </c>
    </row>
    <row r="77" spans="1:10">
      <c r="A77" s="12" t="s">
        <v>287</v>
      </c>
      <c r="B77" s="13" t="s">
        <v>288</v>
      </c>
      <c r="C77" s="14" t="s">
        <v>289</v>
      </c>
      <c r="D77" s="13" t="s">
        <v>104</v>
      </c>
      <c r="E77" s="13" t="s">
        <v>184</v>
      </c>
      <c r="F77" s="101">
        <v>2</v>
      </c>
      <c r="G77" s="101">
        <v>23.75</v>
      </c>
      <c r="H77" s="101">
        <v>6.89</v>
      </c>
      <c r="I77" s="101">
        <v>30.64</v>
      </c>
      <c r="J77" s="101">
        <f t="shared" si="1"/>
        <v>61.28</v>
      </c>
    </row>
    <row r="78" spans="1:10">
      <c r="A78" s="21" t="s">
        <v>290</v>
      </c>
      <c r="B78" s="144" t="s">
        <v>291</v>
      </c>
      <c r="C78" s="145"/>
      <c r="D78" s="145"/>
      <c r="E78" s="145"/>
      <c r="F78" s="145"/>
      <c r="G78" s="145"/>
      <c r="H78" s="145"/>
      <c r="I78" s="145"/>
      <c r="J78" s="100">
        <v>33155.42</v>
      </c>
    </row>
    <row r="79" spans="1:10" ht="19.899999999999999" customHeight="1">
      <c r="A79" s="12" t="s">
        <v>292</v>
      </c>
      <c r="B79" s="13" t="s">
        <v>293</v>
      </c>
      <c r="C79" s="14" t="s">
        <v>294</v>
      </c>
      <c r="D79" s="13" t="s">
        <v>104</v>
      </c>
      <c r="E79" s="13" t="s">
        <v>105</v>
      </c>
      <c r="F79" s="101">
        <v>10.02</v>
      </c>
      <c r="G79" s="101">
        <v>42.86</v>
      </c>
      <c r="H79" s="101">
        <v>12.43</v>
      </c>
      <c r="I79" s="101">
        <v>55.29</v>
      </c>
      <c r="J79" s="101">
        <f t="shared" si="1"/>
        <v>554.00580000000002</v>
      </c>
    </row>
    <row r="80" spans="1:10" ht="27">
      <c r="A80" s="12" t="s">
        <v>295</v>
      </c>
      <c r="B80" s="13" t="s">
        <v>296</v>
      </c>
      <c r="C80" s="14" t="s">
        <v>297</v>
      </c>
      <c r="D80" s="13" t="s">
        <v>104</v>
      </c>
      <c r="E80" s="13" t="s">
        <v>298</v>
      </c>
      <c r="F80" s="101">
        <v>10.02</v>
      </c>
      <c r="G80" s="101">
        <v>15.92</v>
      </c>
      <c r="H80" s="101">
        <v>4.62</v>
      </c>
      <c r="I80" s="101">
        <v>20.54</v>
      </c>
      <c r="J80" s="101">
        <f t="shared" si="1"/>
        <v>205.81079999999997</v>
      </c>
    </row>
    <row r="81" spans="1:10">
      <c r="A81" s="12" t="s">
        <v>299</v>
      </c>
      <c r="B81" s="13" t="s">
        <v>300</v>
      </c>
      <c r="C81" s="14" t="s">
        <v>301</v>
      </c>
      <c r="D81" s="13" t="s">
        <v>104</v>
      </c>
      <c r="E81" s="13" t="s">
        <v>105</v>
      </c>
      <c r="F81" s="101">
        <v>211.57</v>
      </c>
      <c r="G81" s="101">
        <v>46.96</v>
      </c>
      <c r="H81" s="101">
        <v>13.62</v>
      </c>
      <c r="I81" s="101">
        <v>60.58</v>
      </c>
      <c r="J81" s="101">
        <f t="shared" si="1"/>
        <v>12816.910599999999</v>
      </c>
    </row>
    <row r="82" spans="1:10" ht="27">
      <c r="A82" s="12" t="s">
        <v>302</v>
      </c>
      <c r="B82" s="13" t="s">
        <v>303</v>
      </c>
      <c r="C82" s="14" t="s">
        <v>304</v>
      </c>
      <c r="D82" s="13" t="s">
        <v>136</v>
      </c>
      <c r="E82" s="13" t="s">
        <v>105</v>
      </c>
      <c r="F82" s="101">
        <v>211.57</v>
      </c>
      <c r="G82" s="101">
        <v>44.03</v>
      </c>
      <c r="H82" s="101">
        <v>12.77</v>
      </c>
      <c r="I82" s="101">
        <v>56.8</v>
      </c>
      <c r="J82" s="101">
        <f t="shared" si="1"/>
        <v>12017.175999999999</v>
      </c>
    </row>
    <row r="83" spans="1:10" ht="19.899999999999999" customHeight="1">
      <c r="A83" s="12" t="s">
        <v>305</v>
      </c>
      <c r="B83" s="13" t="s">
        <v>306</v>
      </c>
      <c r="C83" s="14" t="s">
        <v>307</v>
      </c>
      <c r="D83" s="13" t="s">
        <v>104</v>
      </c>
      <c r="E83" s="13" t="s">
        <v>105</v>
      </c>
      <c r="F83" s="101">
        <v>211.57</v>
      </c>
      <c r="G83" s="101">
        <v>6.54</v>
      </c>
      <c r="H83" s="101">
        <v>1.9</v>
      </c>
      <c r="I83" s="101">
        <v>8.44</v>
      </c>
      <c r="J83" s="101">
        <f t="shared" si="1"/>
        <v>1785.6507999999999</v>
      </c>
    </row>
    <row r="84" spans="1:10" ht="19.899999999999999" customHeight="1">
      <c r="A84" s="12" t="s">
        <v>308</v>
      </c>
      <c r="B84" s="13" t="s">
        <v>309</v>
      </c>
      <c r="C84" s="14" t="s">
        <v>310</v>
      </c>
      <c r="D84" s="13" t="s">
        <v>136</v>
      </c>
      <c r="E84" s="13" t="s">
        <v>105</v>
      </c>
      <c r="F84" s="101">
        <v>211.57</v>
      </c>
      <c r="G84" s="101">
        <v>21.16</v>
      </c>
      <c r="H84" s="101">
        <v>6.14</v>
      </c>
      <c r="I84" s="101">
        <v>27.3</v>
      </c>
      <c r="J84" s="101">
        <f t="shared" si="1"/>
        <v>5775.8609999999999</v>
      </c>
    </row>
    <row r="85" spans="1:10">
      <c r="A85" s="21" t="s">
        <v>311</v>
      </c>
      <c r="B85" s="144" t="s">
        <v>312</v>
      </c>
      <c r="C85" s="145"/>
      <c r="D85" s="145"/>
      <c r="E85" s="145"/>
      <c r="F85" s="145"/>
      <c r="G85" s="145"/>
      <c r="H85" s="145"/>
      <c r="I85" s="145"/>
      <c r="J85" s="100">
        <v>1203.44</v>
      </c>
    </row>
    <row r="86" spans="1:10">
      <c r="A86" s="12" t="s">
        <v>313</v>
      </c>
      <c r="B86" s="13" t="s">
        <v>314</v>
      </c>
      <c r="C86" s="14" t="s">
        <v>315</v>
      </c>
      <c r="D86" s="13" t="s">
        <v>104</v>
      </c>
      <c r="E86" s="13" t="s">
        <v>184</v>
      </c>
      <c r="F86" s="101">
        <v>8</v>
      </c>
      <c r="G86" s="101">
        <v>54.23</v>
      </c>
      <c r="H86" s="101">
        <v>15.73</v>
      </c>
      <c r="I86" s="101">
        <v>69.959999999999994</v>
      </c>
      <c r="J86" s="101">
        <f t="shared" si="1"/>
        <v>559.67999999999995</v>
      </c>
    </row>
    <row r="87" spans="1:10" ht="15" customHeight="1">
      <c r="A87" s="12" t="s">
        <v>316</v>
      </c>
      <c r="B87" s="13" t="s">
        <v>317</v>
      </c>
      <c r="C87" s="14" t="s">
        <v>318</v>
      </c>
      <c r="D87" s="13" t="s">
        <v>104</v>
      </c>
      <c r="E87" s="13" t="s">
        <v>184</v>
      </c>
      <c r="F87" s="101">
        <v>2</v>
      </c>
      <c r="G87" s="101">
        <v>249.52</v>
      </c>
      <c r="H87" s="101">
        <v>72.36</v>
      </c>
      <c r="I87" s="101">
        <v>321.88</v>
      </c>
      <c r="J87" s="101">
        <f t="shared" si="1"/>
        <v>643.76</v>
      </c>
    </row>
    <row r="88" spans="1:10" ht="15" customHeight="1">
      <c r="A88" s="21" t="s">
        <v>319</v>
      </c>
      <c r="B88" s="144" t="s">
        <v>320</v>
      </c>
      <c r="C88" s="145"/>
      <c r="D88" s="145"/>
      <c r="E88" s="145"/>
      <c r="F88" s="145"/>
      <c r="G88" s="145"/>
      <c r="H88" s="145"/>
      <c r="I88" s="145"/>
      <c r="J88" s="100">
        <v>4159.55</v>
      </c>
    </row>
    <row r="89" spans="1:10" ht="15" customHeight="1">
      <c r="A89" s="12" t="s">
        <v>321</v>
      </c>
      <c r="B89" s="13" t="s">
        <v>322</v>
      </c>
      <c r="C89" s="14" t="s">
        <v>323</v>
      </c>
      <c r="D89" s="13" t="s">
        <v>104</v>
      </c>
      <c r="E89" s="13" t="s">
        <v>145</v>
      </c>
      <c r="F89" s="101">
        <v>3</v>
      </c>
      <c r="G89" s="101">
        <v>224.06</v>
      </c>
      <c r="H89" s="101">
        <v>64.98</v>
      </c>
      <c r="I89" s="101">
        <v>289.04000000000002</v>
      </c>
      <c r="J89" s="101">
        <f t="shared" si="1"/>
        <v>867.12000000000012</v>
      </c>
    </row>
    <row r="90" spans="1:10">
      <c r="A90" s="12" t="s">
        <v>324</v>
      </c>
      <c r="B90" s="13" t="s">
        <v>325</v>
      </c>
      <c r="C90" s="14" t="s">
        <v>326</v>
      </c>
      <c r="D90" s="13" t="s">
        <v>104</v>
      </c>
      <c r="E90" s="13" t="s">
        <v>105</v>
      </c>
      <c r="F90" s="101">
        <v>189</v>
      </c>
      <c r="G90" s="101">
        <v>5.51</v>
      </c>
      <c r="H90" s="101">
        <v>1.6</v>
      </c>
      <c r="I90" s="101">
        <v>7.11</v>
      </c>
      <c r="J90" s="101">
        <f t="shared" si="1"/>
        <v>1343.79</v>
      </c>
    </row>
    <row r="91" spans="1:10">
      <c r="A91" s="12" t="s">
        <v>327</v>
      </c>
      <c r="B91" s="13" t="s">
        <v>328</v>
      </c>
      <c r="C91" s="14" t="s">
        <v>329</v>
      </c>
      <c r="D91" s="13" t="s">
        <v>104</v>
      </c>
      <c r="E91" s="13" t="s">
        <v>330</v>
      </c>
      <c r="F91" s="101">
        <v>1</v>
      </c>
      <c r="G91" s="101">
        <v>1510.57</v>
      </c>
      <c r="H91" s="101">
        <v>438.07</v>
      </c>
      <c r="I91" s="101">
        <v>1948.64</v>
      </c>
      <c r="J91" s="101">
        <f t="shared" si="1"/>
        <v>1948.64</v>
      </c>
    </row>
    <row r="92" spans="1:10">
      <c r="A92" s="21" t="s">
        <v>331</v>
      </c>
      <c r="B92" s="144" t="s">
        <v>332</v>
      </c>
      <c r="C92" s="145"/>
      <c r="D92" s="145"/>
      <c r="E92" s="145"/>
      <c r="F92" s="145"/>
      <c r="G92" s="145"/>
      <c r="H92" s="145"/>
      <c r="I92" s="145"/>
      <c r="J92" s="100">
        <v>75912</v>
      </c>
    </row>
    <row r="93" spans="1:10">
      <c r="A93" s="21" t="s">
        <v>333</v>
      </c>
      <c r="B93" s="144" t="s">
        <v>334</v>
      </c>
      <c r="C93" s="145"/>
      <c r="D93" s="145"/>
      <c r="E93" s="145"/>
      <c r="F93" s="145"/>
      <c r="G93" s="145"/>
      <c r="H93" s="145"/>
      <c r="I93" s="145"/>
      <c r="J93" s="100">
        <v>75912</v>
      </c>
    </row>
    <row r="94" spans="1:10">
      <c r="A94" s="12" t="s">
        <v>335</v>
      </c>
      <c r="B94" s="13" t="s">
        <v>336</v>
      </c>
      <c r="C94" s="14" t="s">
        <v>337</v>
      </c>
      <c r="D94" s="13" t="s">
        <v>104</v>
      </c>
      <c r="E94" s="13" t="s">
        <v>145</v>
      </c>
      <c r="F94" s="101">
        <v>160</v>
      </c>
      <c r="G94" s="101">
        <v>258.42</v>
      </c>
      <c r="H94" s="101">
        <v>74.94</v>
      </c>
      <c r="I94" s="101">
        <v>333.36</v>
      </c>
      <c r="J94" s="101">
        <f t="shared" ref="J94:J95" si="2">F94*I94</f>
        <v>53337.600000000006</v>
      </c>
    </row>
    <row r="95" spans="1:10" ht="27.75" thickBot="1">
      <c r="A95" s="15" t="s">
        <v>338</v>
      </c>
      <c r="B95" s="16" t="s">
        <v>339</v>
      </c>
      <c r="C95" s="17" t="s">
        <v>340</v>
      </c>
      <c r="D95" s="16" t="s">
        <v>104</v>
      </c>
      <c r="E95" s="16" t="s">
        <v>145</v>
      </c>
      <c r="F95" s="104">
        <v>160</v>
      </c>
      <c r="G95" s="104">
        <v>109.37</v>
      </c>
      <c r="H95" s="104">
        <v>31.72</v>
      </c>
      <c r="I95" s="104">
        <v>141.09</v>
      </c>
      <c r="J95" s="104">
        <f t="shared" si="2"/>
        <v>22574.400000000001</v>
      </c>
    </row>
    <row r="96" spans="1:10" ht="16.5" thickTop="1" thickBot="1">
      <c r="A96" s="18"/>
      <c r="B96" s="18"/>
      <c r="C96" s="18"/>
      <c r="D96" s="18"/>
      <c r="E96" s="18"/>
      <c r="F96" s="18"/>
      <c r="G96" s="18"/>
      <c r="H96" s="138" t="s">
        <v>341</v>
      </c>
      <c r="I96" s="139"/>
      <c r="J96" s="103">
        <v>281650.89</v>
      </c>
    </row>
    <row r="97" spans="1:10" ht="16.5" thickTop="1" thickBot="1">
      <c r="A97" s="18"/>
      <c r="B97" s="18"/>
      <c r="C97" s="18"/>
      <c r="D97" s="18"/>
      <c r="E97" s="18"/>
      <c r="F97" s="18"/>
      <c r="G97" s="18"/>
      <c r="H97" s="140" t="s">
        <v>342</v>
      </c>
      <c r="I97" s="141"/>
      <c r="J97" s="102">
        <v>81680.009999999995</v>
      </c>
    </row>
    <row r="98" spans="1:10" ht="16.5" thickTop="1" thickBot="1">
      <c r="A98" s="18"/>
      <c r="B98" s="18"/>
      <c r="C98" s="18"/>
      <c r="D98" s="18"/>
      <c r="E98" s="18"/>
      <c r="F98" s="18"/>
      <c r="G98" s="18"/>
      <c r="H98" s="142" t="s">
        <v>343</v>
      </c>
      <c r="I98" s="143"/>
      <c r="J98" s="102">
        <v>363330.9</v>
      </c>
    </row>
    <row r="99" spans="1:10" ht="15.75" thickTop="1"/>
    <row r="100" spans="1:10">
      <c r="A100" s="137"/>
      <c r="B100" s="137"/>
      <c r="C100" s="137"/>
      <c r="D100" s="137"/>
      <c r="E100" s="137"/>
      <c r="F100" s="137"/>
      <c r="G100" s="137"/>
      <c r="H100" s="137"/>
      <c r="I100" s="137"/>
      <c r="J100" s="137"/>
    </row>
    <row r="101" spans="1:10">
      <c r="A101" s="137"/>
      <c r="B101" s="137"/>
      <c r="C101" s="137"/>
      <c r="D101" s="137"/>
      <c r="E101" s="137"/>
      <c r="F101" s="137"/>
      <c r="G101" s="137"/>
      <c r="H101" s="137"/>
      <c r="I101" s="137"/>
      <c r="J101" s="137"/>
    </row>
    <row r="102" spans="1:10">
      <c r="A102" s="137"/>
      <c r="B102" s="137"/>
      <c r="C102" s="137"/>
      <c r="D102" s="137"/>
      <c r="E102" s="137"/>
      <c r="F102" s="137"/>
      <c r="G102" s="137"/>
      <c r="H102" s="137"/>
      <c r="I102" s="137"/>
      <c r="J102" s="137"/>
    </row>
    <row r="103" spans="1:10">
      <c r="A103" s="137"/>
      <c r="B103" s="137"/>
      <c r="C103" s="137"/>
      <c r="D103" s="137"/>
      <c r="E103" s="137"/>
      <c r="F103" s="137"/>
      <c r="G103" s="137"/>
      <c r="H103" s="137"/>
      <c r="I103" s="137"/>
      <c r="J103" s="137"/>
    </row>
    <row r="104" spans="1:10">
      <c r="A104" s="137"/>
      <c r="B104" s="137"/>
      <c r="C104" s="137"/>
      <c r="D104" s="137"/>
      <c r="E104" s="137"/>
      <c r="F104" s="137"/>
      <c r="G104" s="137"/>
      <c r="H104" s="137"/>
      <c r="I104" s="137"/>
      <c r="J104" s="137"/>
    </row>
    <row r="105" spans="1:10">
      <c r="A105" s="137"/>
      <c r="B105" s="137"/>
      <c r="C105" s="137"/>
      <c r="D105" s="137"/>
      <c r="E105" s="137"/>
      <c r="F105" s="137"/>
      <c r="G105" s="137"/>
      <c r="H105" s="137"/>
      <c r="I105" s="137"/>
      <c r="J105" s="137"/>
    </row>
  </sheetData>
  <mergeCells count="42">
    <mergeCell ref="A1:J6"/>
    <mergeCell ref="A7:C7"/>
    <mergeCell ref="D7:G7"/>
    <mergeCell ref="H7:J7"/>
    <mergeCell ref="A8:C8"/>
    <mergeCell ref="D8:G9"/>
    <mergeCell ref="H8:H9"/>
    <mergeCell ref="I8:J9"/>
    <mergeCell ref="A9:C9"/>
    <mergeCell ref="A10:J10"/>
    <mergeCell ref="A11:A12"/>
    <mergeCell ref="B11:B12"/>
    <mergeCell ref="C11:C12"/>
    <mergeCell ref="D11:D12"/>
    <mergeCell ref="E11:E12"/>
    <mergeCell ref="F11:F12"/>
    <mergeCell ref="G11:I11"/>
    <mergeCell ref="J11:J12"/>
    <mergeCell ref="B13:I13"/>
    <mergeCell ref="B16:I16"/>
    <mergeCell ref="B19:I19"/>
    <mergeCell ref="B22:I22"/>
    <mergeCell ref="B24:I24"/>
    <mergeCell ref="B26:I26"/>
    <mergeCell ref="B30:I30"/>
    <mergeCell ref="B35:I35"/>
    <mergeCell ref="B40:I40"/>
    <mergeCell ref="B41:I41"/>
    <mergeCell ref="B54:I54"/>
    <mergeCell ref="B62:I62"/>
    <mergeCell ref="B65:I65"/>
    <mergeCell ref="B70:I70"/>
    <mergeCell ref="B73:I73"/>
    <mergeCell ref="A100:J105"/>
    <mergeCell ref="H96:I96"/>
    <mergeCell ref="H97:I97"/>
    <mergeCell ref="H98:I98"/>
    <mergeCell ref="B78:I78"/>
    <mergeCell ref="B85:I85"/>
    <mergeCell ref="B88:I88"/>
    <mergeCell ref="B92:I92"/>
    <mergeCell ref="B93:I93"/>
  </mergeCells>
  <pageMargins left="0.27777777777777779" right="0.27777777777777779" top="0.27777777777777779" bottom="0.27777777777777779" header="0" footer="0"/>
  <pageSetup scale="7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1005"/>
  <sheetViews>
    <sheetView view="pageBreakPreview" topLeftCell="A949" zoomScale="40" zoomScaleNormal="100" zoomScaleSheetLayoutView="40" workbookViewId="0">
      <selection activeCell="P1005" sqref="P1005"/>
    </sheetView>
  </sheetViews>
  <sheetFormatPr defaultRowHeight="15"/>
  <cols>
    <col min="1" max="1" width="10.28515625" customWidth="1"/>
    <col min="2" max="2" width="62.85546875" customWidth="1"/>
    <col min="3" max="3" width="12.42578125" customWidth="1"/>
    <col min="4" max="4" width="11.28515625" customWidth="1"/>
    <col min="5" max="5" width="14.5703125" customWidth="1"/>
    <col min="6" max="6" width="25.5703125" customWidth="1"/>
    <col min="7" max="7" width="17.140625" customWidth="1"/>
  </cols>
  <sheetData>
    <row r="1" spans="1:7" ht="72" customHeight="1" thickTop="1">
      <c r="A1" s="161"/>
      <c r="B1" s="162"/>
      <c r="C1" s="162"/>
      <c r="D1" s="162"/>
      <c r="E1" s="162"/>
      <c r="F1" s="162"/>
      <c r="G1" s="163"/>
    </row>
    <row r="2" spans="1:7" ht="10.15" customHeight="1">
      <c r="A2" s="164"/>
      <c r="B2" s="165"/>
      <c r="C2" s="165"/>
      <c r="D2" s="165"/>
      <c r="E2" s="165"/>
      <c r="F2" s="165"/>
      <c r="G2" s="166"/>
    </row>
    <row r="3" spans="1:7" ht="19.899999999999999" customHeight="1">
      <c r="A3" s="164"/>
      <c r="B3" s="165"/>
      <c r="C3" s="165"/>
      <c r="D3" s="165"/>
      <c r="E3" s="165"/>
      <c r="F3" s="165"/>
      <c r="G3" s="166"/>
    </row>
    <row r="4" spans="1:7" ht="15" customHeight="1">
      <c r="A4" s="164"/>
      <c r="B4" s="165"/>
      <c r="C4" s="165"/>
      <c r="D4" s="165"/>
      <c r="E4" s="165"/>
      <c r="F4" s="165"/>
      <c r="G4" s="166"/>
    </row>
    <row r="5" spans="1:7" ht="15" customHeight="1">
      <c r="A5" s="164"/>
      <c r="B5" s="165"/>
      <c r="C5" s="165"/>
      <c r="D5" s="165"/>
      <c r="E5" s="165"/>
      <c r="F5" s="165"/>
      <c r="G5" s="166"/>
    </row>
    <row r="6" spans="1:7" ht="15" customHeight="1" thickBot="1">
      <c r="A6" s="167"/>
      <c r="B6" s="168"/>
      <c r="C6" s="168"/>
      <c r="D6" s="168"/>
      <c r="E6" s="168"/>
      <c r="F6" s="168"/>
      <c r="G6" s="169"/>
    </row>
    <row r="7" spans="1:7" ht="42.75" customHeight="1" thickTop="1" thickBot="1">
      <c r="A7" s="170" t="s">
        <v>69</v>
      </c>
      <c r="B7" s="170"/>
      <c r="C7" s="170"/>
      <c r="D7" s="204" t="s">
        <v>344</v>
      </c>
      <c r="E7" s="205"/>
      <c r="F7" s="22" t="s">
        <v>345</v>
      </c>
      <c r="G7" s="23"/>
    </row>
    <row r="8" spans="1:7" ht="42.75" customHeight="1" thickTop="1" thickBot="1">
      <c r="A8" s="174" t="s">
        <v>346</v>
      </c>
      <c r="B8" s="175"/>
      <c r="C8" s="175"/>
      <c r="D8" s="175"/>
      <c r="E8" s="176"/>
      <c r="F8" s="24" t="s">
        <v>73</v>
      </c>
      <c r="G8" s="25">
        <f>ORCAMENTO!J98</f>
        <v>363330.9</v>
      </c>
    </row>
    <row r="9" spans="1:7" ht="52.9" customHeight="1" thickTop="1" thickBot="1">
      <c r="A9" s="206" t="s">
        <v>787</v>
      </c>
      <c r="B9" s="207"/>
      <c r="C9" s="208"/>
      <c r="D9" s="26" t="s">
        <v>347</v>
      </c>
      <c r="E9" s="206"/>
      <c r="F9" s="207"/>
      <c r="G9" s="208"/>
    </row>
    <row r="10" spans="1:7" ht="7.9" customHeight="1" thickTop="1" thickBot="1">
      <c r="A10" s="210" t="s">
        <v>0</v>
      </c>
      <c r="B10" s="211"/>
      <c r="C10" s="211"/>
      <c r="D10" s="211"/>
      <c r="E10" s="211"/>
      <c r="F10" s="211"/>
      <c r="G10" s="212"/>
    </row>
    <row r="11" spans="1:7" ht="14.45" customHeight="1" thickTop="1">
      <c r="A11" s="213" t="s">
        <v>348</v>
      </c>
      <c r="B11" s="214"/>
      <c r="C11" s="214"/>
      <c r="D11" s="214"/>
      <c r="E11" s="214"/>
      <c r="F11" s="214"/>
      <c r="G11" s="215"/>
    </row>
    <row r="12" spans="1:7" ht="14.45" customHeight="1">
      <c r="A12" s="191" t="s">
        <v>405</v>
      </c>
      <c r="B12" s="192"/>
      <c r="C12" s="110" t="s">
        <v>75</v>
      </c>
      <c r="D12" s="110" t="s">
        <v>76</v>
      </c>
      <c r="E12" s="110" t="s">
        <v>406</v>
      </c>
      <c r="F12" s="110" t="s">
        <v>407</v>
      </c>
      <c r="G12" s="114" t="s">
        <v>408</v>
      </c>
    </row>
    <row r="13" spans="1:7">
      <c r="A13" s="115" t="s">
        <v>409</v>
      </c>
      <c r="B13" s="106" t="s">
        <v>410</v>
      </c>
      <c r="C13" s="105" t="s">
        <v>77</v>
      </c>
      <c r="D13" s="105" t="s">
        <v>411</v>
      </c>
      <c r="E13" s="107">
        <v>0.4</v>
      </c>
      <c r="F13" s="108">
        <v>7.2747999999999999</v>
      </c>
      <c r="G13" s="116">
        <v>2.91</v>
      </c>
    </row>
    <row r="14" spans="1:7">
      <c r="A14" s="115" t="s">
        <v>412</v>
      </c>
      <c r="B14" s="106" t="s">
        <v>413</v>
      </c>
      <c r="C14" s="105" t="s">
        <v>77</v>
      </c>
      <c r="D14" s="105" t="s">
        <v>411</v>
      </c>
      <c r="E14" s="107">
        <v>0.4</v>
      </c>
      <c r="F14" s="108">
        <v>9.1067</v>
      </c>
      <c r="G14" s="116">
        <v>3.64</v>
      </c>
    </row>
    <row r="15" spans="1:7" ht="14.45" customHeight="1">
      <c r="A15" s="117"/>
      <c r="B15" s="109"/>
      <c r="C15" s="109"/>
      <c r="D15" s="109"/>
      <c r="E15" s="189" t="s">
        <v>414</v>
      </c>
      <c r="F15" s="190"/>
      <c r="G15" s="118">
        <v>6.55</v>
      </c>
    </row>
    <row r="16" spans="1:7">
      <c r="A16" s="191" t="s">
        <v>415</v>
      </c>
      <c r="B16" s="192"/>
      <c r="C16" s="110" t="s">
        <v>75</v>
      </c>
      <c r="D16" s="110" t="s">
        <v>76</v>
      </c>
      <c r="E16" s="110" t="s">
        <v>406</v>
      </c>
      <c r="F16" s="110" t="s">
        <v>407</v>
      </c>
      <c r="G16" s="114" t="s">
        <v>408</v>
      </c>
    </row>
    <row r="17" spans="1:7">
      <c r="A17" s="115" t="s">
        <v>416</v>
      </c>
      <c r="B17" s="106" t="s">
        <v>417</v>
      </c>
      <c r="C17" s="105" t="s">
        <v>77</v>
      </c>
      <c r="D17" s="105" t="s">
        <v>418</v>
      </c>
      <c r="E17" s="107">
        <v>0.41</v>
      </c>
      <c r="F17" s="108">
        <v>135.27000000000001</v>
      </c>
      <c r="G17" s="116">
        <v>55.46</v>
      </c>
    </row>
    <row r="18" spans="1:7">
      <c r="A18" s="115" t="s">
        <v>419</v>
      </c>
      <c r="B18" s="106" t="s">
        <v>420</v>
      </c>
      <c r="C18" s="105" t="s">
        <v>77</v>
      </c>
      <c r="D18" s="105" t="s">
        <v>78</v>
      </c>
      <c r="E18" s="107">
        <v>1</v>
      </c>
      <c r="F18" s="108">
        <v>98.5</v>
      </c>
      <c r="G18" s="116">
        <v>98.5</v>
      </c>
    </row>
    <row r="19" spans="1:7">
      <c r="A19" s="115" t="s">
        <v>421</v>
      </c>
      <c r="B19" s="106" t="s">
        <v>422</v>
      </c>
      <c r="C19" s="105" t="s">
        <v>77</v>
      </c>
      <c r="D19" s="105" t="s">
        <v>86</v>
      </c>
      <c r="E19" s="107">
        <v>0.1</v>
      </c>
      <c r="F19" s="108">
        <v>11.65</v>
      </c>
      <c r="G19" s="116">
        <v>1.17</v>
      </c>
    </row>
    <row r="20" spans="1:7">
      <c r="A20" s="117"/>
      <c r="B20" s="109"/>
      <c r="C20" s="109"/>
      <c r="D20" s="109"/>
      <c r="E20" s="189" t="s">
        <v>423</v>
      </c>
      <c r="F20" s="190"/>
      <c r="G20" s="118">
        <v>155.13</v>
      </c>
    </row>
    <row r="21" spans="1:7" ht="14.45" customHeight="1">
      <c r="A21" s="117"/>
      <c r="B21" s="109"/>
      <c r="C21" s="109"/>
      <c r="D21" s="109"/>
      <c r="E21" s="187" t="s">
        <v>424</v>
      </c>
      <c r="F21" s="188"/>
      <c r="G21" s="119">
        <v>161.68</v>
      </c>
    </row>
    <row r="22" spans="1:7" ht="14.45" customHeight="1">
      <c r="A22" s="117"/>
      <c r="B22" s="109"/>
      <c r="C22" s="109"/>
      <c r="D22" s="109"/>
      <c r="E22" s="187" t="s">
        <v>425</v>
      </c>
      <c r="F22" s="188"/>
      <c r="G22" s="119">
        <v>5.86</v>
      </c>
    </row>
    <row r="23" spans="1:7" ht="14.45" customHeight="1">
      <c r="A23" s="117"/>
      <c r="B23" s="109"/>
      <c r="C23" s="109"/>
      <c r="D23" s="109"/>
      <c r="E23" s="187" t="s">
        <v>426</v>
      </c>
      <c r="F23" s="188"/>
      <c r="G23" s="119">
        <v>167.54</v>
      </c>
    </row>
    <row r="24" spans="1:7" ht="14.45" customHeight="1">
      <c r="A24" s="117"/>
      <c r="B24" s="109"/>
      <c r="C24" s="109"/>
      <c r="D24" s="109"/>
      <c r="E24" s="187" t="s">
        <v>427</v>
      </c>
      <c r="F24" s="188"/>
      <c r="G24" s="119">
        <v>48.586599999999997</v>
      </c>
    </row>
    <row r="25" spans="1:7">
      <c r="A25" s="117"/>
      <c r="B25" s="109"/>
      <c r="C25" s="109"/>
      <c r="D25" s="109"/>
      <c r="E25" s="187" t="s">
        <v>428</v>
      </c>
      <c r="F25" s="188"/>
      <c r="G25" s="119">
        <v>216.13</v>
      </c>
    </row>
    <row r="26" spans="1:7">
      <c r="A26" s="117"/>
      <c r="B26" s="109"/>
      <c r="C26" s="196" t="s">
        <v>0</v>
      </c>
      <c r="D26" s="197"/>
      <c r="E26" s="109"/>
      <c r="F26" s="109"/>
      <c r="G26" s="120"/>
    </row>
    <row r="27" spans="1:7" ht="14.45" customHeight="1">
      <c r="A27" s="193" t="s">
        <v>349</v>
      </c>
      <c r="B27" s="194"/>
      <c r="C27" s="194"/>
      <c r="D27" s="194"/>
      <c r="E27" s="194"/>
      <c r="F27" s="194"/>
      <c r="G27" s="195"/>
    </row>
    <row r="28" spans="1:7" ht="14.45" customHeight="1">
      <c r="A28" s="191" t="s">
        <v>405</v>
      </c>
      <c r="B28" s="192"/>
      <c r="C28" s="110" t="s">
        <v>75</v>
      </c>
      <c r="D28" s="110" t="s">
        <v>76</v>
      </c>
      <c r="E28" s="110" t="s">
        <v>406</v>
      </c>
      <c r="F28" s="110" t="s">
        <v>407</v>
      </c>
      <c r="G28" s="114" t="s">
        <v>408</v>
      </c>
    </row>
    <row r="29" spans="1:7">
      <c r="A29" s="115" t="s">
        <v>409</v>
      </c>
      <c r="B29" s="106" t="s">
        <v>410</v>
      </c>
      <c r="C29" s="105" t="s">
        <v>77</v>
      </c>
      <c r="D29" s="105" t="s">
        <v>411</v>
      </c>
      <c r="E29" s="107">
        <v>0.05</v>
      </c>
      <c r="F29" s="108">
        <v>7.2747999999999999</v>
      </c>
      <c r="G29" s="116">
        <v>0.36</v>
      </c>
    </row>
    <row r="30" spans="1:7">
      <c r="A30" s="115" t="s">
        <v>412</v>
      </c>
      <c r="B30" s="106" t="s">
        <v>413</v>
      </c>
      <c r="C30" s="105" t="s">
        <v>77</v>
      </c>
      <c r="D30" s="105" t="s">
        <v>411</v>
      </c>
      <c r="E30" s="107">
        <v>7.0000000000000007E-2</v>
      </c>
      <c r="F30" s="108">
        <v>9.1067</v>
      </c>
      <c r="G30" s="116">
        <v>0.64</v>
      </c>
    </row>
    <row r="31" spans="1:7" ht="14.45" customHeight="1">
      <c r="A31" s="117"/>
      <c r="B31" s="109"/>
      <c r="C31" s="109"/>
      <c r="D31" s="109"/>
      <c r="E31" s="189" t="s">
        <v>414</v>
      </c>
      <c r="F31" s="190"/>
      <c r="G31" s="118">
        <v>1</v>
      </c>
    </row>
    <row r="32" spans="1:7">
      <c r="A32" s="191" t="s">
        <v>415</v>
      </c>
      <c r="B32" s="192"/>
      <c r="C32" s="110" t="s">
        <v>75</v>
      </c>
      <c r="D32" s="110" t="s">
        <v>76</v>
      </c>
      <c r="E32" s="110" t="s">
        <v>406</v>
      </c>
      <c r="F32" s="110" t="s">
        <v>407</v>
      </c>
      <c r="G32" s="114" t="s">
        <v>408</v>
      </c>
    </row>
    <row r="33" spans="1:7">
      <c r="A33" s="115" t="s">
        <v>416</v>
      </c>
      <c r="B33" s="106" t="s">
        <v>417</v>
      </c>
      <c r="C33" s="105" t="s">
        <v>77</v>
      </c>
      <c r="D33" s="105" t="s">
        <v>418</v>
      </c>
      <c r="E33" s="107">
        <v>0.01</v>
      </c>
      <c r="F33" s="108">
        <v>135.27000000000001</v>
      </c>
      <c r="G33" s="116">
        <v>1.35</v>
      </c>
    </row>
    <row r="34" spans="1:7">
      <c r="A34" s="115" t="s">
        <v>429</v>
      </c>
      <c r="B34" s="106" t="s">
        <v>430</v>
      </c>
      <c r="C34" s="105" t="s">
        <v>77</v>
      </c>
      <c r="D34" s="105" t="s">
        <v>431</v>
      </c>
      <c r="E34" s="107">
        <v>0.01</v>
      </c>
      <c r="F34" s="108">
        <v>8.84</v>
      </c>
      <c r="G34" s="116">
        <v>0.09</v>
      </c>
    </row>
    <row r="35" spans="1:7">
      <c r="A35" s="115" t="s">
        <v>432</v>
      </c>
      <c r="B35" s="106" t="s">
        <v>433</v>
      </c>
      <c r="C35" s="105" t="s">
        <v>77</v>
      </c>
      <c r="D35" s="105" t="s">
        <v>418</v>
      </c>
      <c r="E35" s="107">
        <v>0.01</v>
      </c>
      <c r="F35" s="108">
        <v>75.14</v>
      </c>
      <c r="G35" s="116">
        <v>0.75</v>
      </c>
    </row>
    <row r="36" spans="1:7">
      <c r="A36" s="115" t="s">
        <v>434</v>
      </c>
      <c r="B36" s="106" t="s">
        <v>435</v>
      </c>
      <c r="C36" s="105" t="s">
        <v>77</v>
      </c>
      <c r="D36" s="105" t="s">
        <v>86</v>
      </c>
      <c r="E36" s="107">
        <v>2E-3</v>
      </c>
      <c r="F36" s="108">
        <v>9.9</v>
      </c>
      <c r="G36" s="116">
        <v>0.02</v>
      </c>
    </row>
    <row r="37" spans="1:7">
      <c r="A37" s="115" t="s">
        <v>436</v>
      </c>
      <c r="B37" s="106" t="s">
        <v>437</v>
      </c>
      <c r="C37" s="105" t="s">
        <v>77</v>
      </c>
      <c r="D37" s="105" t="s">
        <v>86</v>
      </c>
      <c r="E37" s="107">
        <v>3.0000000000000001E-3</v>
      </c>
      <c r="F37" s="108">
        <v>9.8800000000000008</v>
      </c>
      <c r="G37" s="116">
        <v>0.03</v>
      </c>
    </row>
    <row r="38" spans="1:7">
      <c r="A38" s="117"/>
      <c r="B38" s="109"/>
      <c r="C38" s="109"/>
      <c r="D38" s="109"/>
      <c r="E38" s="189" t="s">
        <v>423</v>
      </c>
      <c r="F38" s="190"/>
      <c r="G38" s="118">
        <v>2.2400000000000002</v>
      </c>
    </row>
    <row r="39" spans="1:7" ht="14.45" customHeight="1">
      <c r="A39" s="117"/>
      <c r="B39" s="109"/>
      <c r="C39" s="109"/>
      <c r="D39" s="109"/>
      <c r="E39" s="187" t="s">
        <v>424</v>
      </c>
      <c r="F39" s="188"/>
      <c r="G39" s="119">
        <v>3.24</v>
      </c>
    </row>
    <row r="40" spans="1:7" ht="14.45" customHeight="1">
      <c r="A40" s="117"/>
      <c r="B40" s="109"/>
      <c r="C40" s="109"/>
      <c r="D40" s="109"/>
      <c r="E40" s="187" t="s">
        <v>425</v>
      </c>
      <c r="F40" s="188"/>
      <c r="G40" s="119">
        <v>0.9</v>
      </c>
    </row>
    <row r="41" spans="1:7" ht="14.45" customHeight="1">
      <c r="A41" s="117"/>
      <c r="B41" s="109"/>
      <c r="C41" s="109"/>
      <c r="D41" s="109"/>
      <c r="E41" s="187" t="s">
        <v>426</v>
      </c>
      <c r="F41" s="188"/>
      <c r="G41" s="119">
        <v>4.1399999999999997</v>
      </c>
    </row>
    <row r="42" spans="1:7" ht="14.45" customHeight="1">
      <c r="A42" s="117"/>
      <c r="B42" s="109"/>
      <c r="C42" s="109"/>
      <c r="D42" s="109"/>
      <c r="E42" s="187" t="s">
        <v>427</v>
      </c>
      <c r="F42" s="188"/>
      <c r="G42" s="119">
        <v>1.2005999999999999</v>
      </c>
    </row>
    <row r="43" spans="1:7">
      <c r="A43" s="117"/>
      <c r="B43" s="109"/>
      <c r="C43" s="109"/>
      <c r="D43" s="109"/>
      <c r="E43" s="187" t="s">
        <v>428</v>
      </c>
      <c r="F43" s="188"/>
      <c r="G43" s="119">
        <v>5.34</v>
      </c>
    </row>
    <row r="44" spans="1:7">
      <c r="A44" s="117"/>
      <c r="B44" s="109"/>
      <c r="C44" s="196" t="s">
        <v>0</v>
      </c>
      <c r="D44" s="197"/>
      <c r="E44" s="109"/>
      <c r="F44" s="109"/>
      <c r="G44" s="120"/>
    </row>
    <row r="45" spans="1:7" ht="15" customHeight="1">
      <c r="A45" s="209" t="s">
        <v>887</v>
      </c>
      <c r="B45" s="202"/>
      <c r="C45" s="202"/>
      <c r="D45" s="202"/>
      <c r="E45" s="202"/>
      <c r="F45" s="202"/>
      <c r="G45" s="203"/>
    </row>
    <row r="46" spans="1:7" ht="14.45" customHeight="1">
      <c r="A46" s="191" t="s">
        <v>405</v>
      </c>
      <c r="B46" s="192"/>
      <c r="C46" s="110" t="s">
        <v>75</v>
      </c>
      <c r="D46" s="110" t="s">
        <v>76</v>
      </c>
      <c r="E46" s="110" t="s">
        <v>406</v>
      </c>
      <c r="F46" s="110" t="s">
        <v>407</v>
      </c>
      <c r="G46" s="114" t="s">
        <v>408</v>
      </c>
    </row>
    <row r="47" spans="1:7">
      <c r="A47" s="115" t="s">
        <v>409</v>
      </c>
      <c r="B47" s="106" t="s">
        <v>410</v>
      </c>
      <c r="C47" s="105" t="s">
        <v>77</v>
      </c>
      <c r="D47" s="105" t="s">
        <v>411</v>
      </c>
      <c r="E47" s="107">
        <v>3</v>
      </c>
      <c r="F47" s="108">
        <v>7.2747999999999999</v>
      </c>
      <c r="G47" s="116">
        <v>21.82</v>
      </c>
    </row>
    <row r="48" spans="1:7" ht="14.45" customHeight="1">
      <c r="A48" s="117"/>
      <c r="B48" s="109"/>
      <c r="C48" s="109"/>
      <c r="D48" s="109"/>
      <c r="E48" s="189" t="s">
        <v>414</v>
      </c>
      <c r="F48" s="190"/>
      <c r="G48" s="118">
        <v>21.82</v>
      </c>
    </row>
    <row r="49" spans="1:7" ht="14.45" customHeight="1">
      <c r="A49" s="117"/>
      <c r="B49" s="109"/>
      <c r="C49" s="109"/>
      <c r="D49" s="109"/>
      <c r="E49" s="187" t="s">
        <v>424</v>
      </c>
      <c r="F49" s="188"/>
      <c r="G49" s="119">
        <v>21.82</v>
      </c>
    </row>
    <row r="50" spans="1:7" ht="14.45" customHeight="1">
      <c r="A50" s="117"/>
      <c r="B50" s="109"/>
      <c r="C50" s="109"/>
      <c r="D50" s="109"/>
      <c r="E50" s="187" t="s">
        <v>425</v>
      </c>
      <c r="F50" s="188"/>
      <c r="G50" s="119">
        <v>19.52</v>
      </c>
    </row>
    <row r="51" spans="1:7" ht="14.45" customHeight="1">
      <c r="A51" s="117"/>
      <c r="B51" s="109"/>
      <c r="C51" s="109"/>
      <c r="D51" s="109"/>
      <c r="E51" s="187" t="s">
        <v>426</v>
      </c>
      <c r="F51" s="188"/>
      <c r="G51" s="119">
        <v>41.34</v>
      </c>
    </row>
    <row r="52" spans="1:7" ht="14.45" customHeight="1">
      <c r="A52" s="117"/>
      <c r="B52" s="109"/>
      <c r="C52" s="109"/>
      <c r="D52" s="109"/>
      <c r="E52" s="187" t="s">
        <v>427</v>
      </c>
      <c r="F52" s="188"/>
      <c r="G52" s="119">
        <v>11.9886</v>
      </c>
    </row>
    <row r="53" spans="1:7">
      <c r="A53" s="117"/>
      <c r="B53" s="109"/>
      <c r="C53" s="109"/>
      <c r="D53" s="109"/>
      <c r="E53" s="187" t="s">
        <v>428</v>
      </c>
      <c r="F53" s="188"/>
      <c r="G53" s="119">
        <v>53.33</v>
      </c>
    </row>
    <row r="54" spans="1:7">
      <c r="A54" s="117"/>
      <c r="B54" s="109"/>
      <c r="C54" s="196" t="s">
        <v>0</v>
      </c>
      <c r="D54" s="197"/>
      <c r="E54" s="109"/>
      <c r="F54" s="109"/>
      <c r="G54" s="120"/>
    </row>
    <row r="55" spans="1:7" ht="14.45" customHeight="1">
      <c r="A55" s="193" t="s">
        <v>350</v>
      </c>
      <c r="B55" s="194"/>
      <c r="C55" s="194"/>
      <c r="D55" s="194"/>
      <c r="E55" s="194"/>
      <c r="F55" s="194"/>
      <c r="G55" s="195"/>
    </row>
    <row r="56" spans="1:7" ht="14.45" customHeight="1">
      <c r="A56" s="191" t="s">
        <v>438</v>
      </c>
      <c r="B56" s="192"/>
      <c r="C56" s="110" t="s">
        <v>75</v>
      </c>
      <c r="D56" s="110" t="s">
        <v>76</v>
      </c>
      <c r="E56" s="110" t="s">
        <v>406</v>
      </c>
      <c r="F56" s="110" t="s">
        <v>407</v>
      </c>
      <c r="G56" s="114" t="s">
        <v>408</v>
      </c>
    </row>
    <row r="57" spans="1:7">
      <c r="A57" s="115" t="s">
        <v>439</v>
      </c>
      <c r="B57" s="106" t="s">
        <v>440</v>
      </c>
      <c r="C57" s="105" t="s">
        <v>77</v>
      </c>
      <c r="D57" s="105" t="s">
        <v>441</v>
      </c>
      <c r="E57" s="107">
        <v>0.3</v>
      </c>
      <c r="F57" s="108">
        <v>7.35</v>
      </c>
      <c r="G57" s="116">
        <v>2.21</v>
      </c>
    </row>
    <row r="58" spans="1:7" ht="14.45" customHeight="1">
      <c r="A58" s="117"/>
      <c r="B58" s="109"/>
      <c r="C58" s="109"/>
      <c r="D58" s="109"/>
      <c r="E58" s="189" t="s">
        <v>442</v>
      </c>
      <c r="F58" s="190"/>
      <c r="G58" s="118">
        <v>2.21</v>
      </c>
    </row>
    <row r="59" spans="1:7" ht="14.45" customHeight="1">
      <c r="A59" s="191" t="s">
        <v>405</v>
      </c>
      <c r="B59" s="192"/>
      <c r="C59" s="110" t="s">
        <v>75</v>
      </c>
      <c r="D59" s="110" t="s">
        <v>76</v>
      </c>
      <c r="E59" s="110" t="s">
        <v>406</v>
      </c>
      <c r="F59" s="110" t="s">
        <v>407</v>
      </c>
      <c r="G59" s="114" t="s">
        <v>408</v>
      </c>
    </row>
    <row r="60" spans="1:7">
      <c r="A60" s="115" t="s">
        <v>409</v>
      </c>
      <c r="B60" s="106" t="s">
        <v>410</v>
      </c>
      <c r="C60" s="105" t="s">
        <v>77</v>
      </c>
      <c r="D60" s="105" t="s">
        <v>411</v>
      </c>
      <c r="E60" s="107">
        <v>3</v>
      </c>
      <c r="F60" s="108">
        <v>7.2747999999999999</v>
      </c>
      <c r="G60" s="116">
        <v>21.82</v>
      </c>
    </row>
    <row r="61" spans="1:7" ht="14.45" customHeight="1">
      <c r="A61" s="117"/>
      <c r="B61" s="109"/>
      <c r="C61" s="109"/>
      <c r="D61" s="109"/>
      <c r="E61" s="189" t="s">
        <v>414</v>
      </c>
      <c r="F61" s="190"/>
      <c r="G61" s="118">
        <v>21.82</v>
      </c>
    </row>
    <row r="62" spans="1:7">
      <c r="A62" s="191" t="s">
        <v>415</v>
      </c>
      <c r="B62" s="192"/>
      <c r="C62" s="110" t="s">
        <v>75</v>
      </c>
      <c r="D62" s="110" t="s">
        <v>76</v>
      </c>
      <c r="E62" s="110" t="s">
        <v>406</v>
      </c>
      <c r="F62" s="110" t="s">
        <v>407</v>
      </c>
      <c r="G62" s="114" t="s">
        <v>408</v>
      </c>
    </row>
    <row r="63" spans="1:7">
      <c r="A63" s="115" t="s">
        <v>443</v>
      </c>
      <c r="B63" s="106" t="s">
        <v>444</v>
      </c>
      <c r="C63" s="105" t="s">
        <v>77</v>
      </c>
      <c r="D63" s="105" t="s">
        <v>80</v>
      </c>
      <c r="E63" s="107">
        <v>1.25</v>
      </c>
      <c r="F63" s="108">
        <v>40.130000000000003</v>
      </c>
      <c r="G63" s="116">
        <v>50.16</v>
      </c>
    </row>
    <row r="64" spans="1:7">
      <c r="A64" s="117"/>
      <c r="B64" s="109"/>
      <c r="C64" s="109"/>
      <c r="D64" s="109"/>
      <c r="E64" s="189" t="s">
        <v>423</v>
      </c>
      <c r="F64" s="190"/>
      <c r="G64" s="118">
        <v>50.16</v>
      </c>
    </row>
    <row r="65" spans="1:7" ht="14.45" customHeight="1">
      <c r="A65" s="117"/>
      <c r="B65" s="109"/>
      <c r="C65" s="109"/>
      <c r="D65" s="109"/>
      <c r="E65" s="187" t="s">
        <v>424</v>
      </c>
      <c r="F65" s="188"/>
      <c r="G65" s="119">
        <v>74.19</v>
      </c>
    </row>
    <row r="66" spans="1:7" ht="14.45" customHeight="1">
      <c r="A66" s="117"/>
      <c r="B66" s="109"/>
      <c r="C66" s="109"/>
      <c r="D66" s="109"/>
      <c r="E66" s="187" t="s">
        <v>425</v>
      </c>
      <c r="F66" s="188"/>
      <c r="G66" s="119">
        <v>19.52</v>
      </c>
    </row>
    <row r="67" spans="1:7" ht="14.45" customHeight="1">
      <c r="A67" s="117"/>
      <c r="B67" s="109"/>
      <c r="C67" s="109"/>
      <c r="D67" s="109"/>
      <c r="E67" s="187" t="s">
        <v>426</v>
      </c>
      <c r="F67" s="188"/>
      <c r="G67" s="119">
        <v>93.71</v>
      </c>
    </row>
    <row r="68" spans="1:7" ht="14.45" customHeight="1">
      <c r="A68" s="117"/>
      <c r="B68" s="109"/>
      <c r="C68" s="109"/>
      <c r="D68" s="109"/>
      <c r="E68" s="187" t="s">
        <v>427</v>
      </c>
      <c r="F68" s="188"/>
      <c r="G68" s="119">
        <v>27.175899999999999</v>
      </c>
    </row>
    <row r="69" spans="1:7">
      <c r="A69" s="117"/>
      <c r="B69" s="109"/>
      <c r="C69" s="109"/>
      <c r="D69" s="109"/>
      <c r="E69" s="187" t="s">
        <v>428</v>
      </c>
      <c r="F69" s="188"/>
      <c r="G69" s="119">
        <v>120.89</v>
      </c>
    </row>
    <row r="70" spans="1:7">
      <c r="A70" s="117"/>
      <c r="B70" s="109"/>
      <c r="C70" s="196" t="s">
        <v>0</v>
      </c>
      <c r="D70" s="197"/>
      <c r="E70" s="109"/>
      <c r="F70" s="109"/>
      <c r="G70" s="120"/>
    </row>
    <row r="71" spans="1:7" ht="14.45" customHeight="1">
      <c r="A71" s="193" t="s">
        <v>351</v>
      </c>
      <c r="B71" s="194"/>
      <c r="C71" s="194"/>
      <c r="D71" s="194"/>
      <c r="E71" s="194"/>
      <c r="F71" s="194"/>
      <c r="G71" s="195"/>
    </row>
    <row r="72" spans="1:7">
      <c r="A72" s="191" t="s">
        <v>445</v>
      </c>
      <c r="B72" s="192"/>
      <c r="C72" s="110" t="s">
        <v>75</v>
      </c>
      <c r="D72" s="110" t="s">
        <v>76</v>
      </c>
      <c r="E72" s="110" t="s">
        <v>406</v>
      </c>
      <c r="F72" s="110" t="s">
        <v>407</v>
      </c>
      <c r="G72" s="114" t="s">
        <v>408</v>
      </c>
    </row>
    <row r="73" spans="1:7">
      <c r="A73" s="115" t="s">
        <v>446</v>
      </c>
      <c r="B73" s="106" t="s">
        <v>447</v>
      </c>
      <c r="C73" s="105" t="s">
        <v>77</v>
      </c>
      <c r="D73" s="105" t="s">
        <v>78</v>
      </c>
      <c r="E73" s="107">
        <v>12</v>
      </c>
      <c r="F73" s="108">
        <v>63.63</v>
      </c>
      <c r="G73" s="116">
        <v>763.56</v>
      </c>
    </row>
    <row r="74" spans="1:7">
      <c r="A74" s="115" t="s">
        <v>448</v>
      </c>
      <c r="B74" s="106" t="s">
        <v>449</v>
      </c>
      <c r="C74" s="105" t="s">
        <v>77</v>
      </c>
      <c r="D74" s="105" t="s">
        <v>78</v>
      </c>
      <c r="E74" s="107">
        <v>12</v>
      </c>
      <c r="F74" s="108">
        <v>2.1800000000000002</v>
      </c>
      <c r="G74" s="116">
        <v>26.16</v>
      </c>
    </row>
    <row r="75" spans="1:7">
      <c r="A75" s="115" t="s">
        <v>450</v>
      </c>
      <c r="B75" s="106" t="s">
        <v>451</v>
      </c>
      <c r="C75" s="105" t="s">
        <v>77</v>
      </c>
      <c r="D75" s="105" t="s">
        <v>86</v>
      </c>
      <c r="E75" s="107">
        <v>60</v>
      </c>
      <c r="F75" s="108">
        <v>6.57</v>
      </c>
      <c r="G75" s="116">
        <v>394.2</v>
      </c>
    </row>
    <row r="76" spans="1:7">
      <c r="A76" s="115" t="s">
        <v>452</v>
      </c>
      <c r="B76" s="106" t="s">
        <v>453</v>
      </c>
      <c r="C76" s="105" t="s">
        <v>77</v>
      </c>
      <c r="D76" s="105" t="s">
        <v>80</v>
      </c>
      <c r="E76" s="107">
        <v>1</v>
      </c>
      <c r="F76" s="108">
        <v>459.83</v>
      </c>
      <c r="G76" s="116">
        <v>459.83</v>
      </c>
    </row>
    <row r="77" spans="1:7">
      <c r="A77" s="117"/>
      <c r="B77" s="109"/>
      <c r="C77" s="109"/>
      <c r="D77" s="109"/>
      <c r="E77" s="189" t="s">
        <v>454</v>
      </c>
      <c r="F77" s="190"/>
      <c r="G77" s="118">
        <v>1643.75</v>
      </c>
    </row>
    <row r="78" spans="1:7" ht="14.45" customHeight="1">
      <c r="A78" s="117"/>
      <c r="B78" s="109"/>
      <c r="C78" s="109"/>
      <c r="D78" s="109"/>
      <c r="E78" s="187" t="s">
        <v>424</v>
      </c>
      <c r="F78" s="188"/>
      <c r="G78" s="119">
        <v>1643.75</v>
      </c>
    </row>
    <row r="79" spans="1:7" ht="14.45" customHeight="1">
      <c r="A79" s="117"/>
      <c r="B79" s="109"/>
      <c r="C79" s="109"/>
      <c r="D79" s="109"/>
      <c r="E79" s="187" t="s">
        <v>425</v>
      </c>
      <c r="F79" s="188"/>
      <c r="G79" s="119">
        <v>391.6</v>
      </c>
    </row>
    <row r="80" spans="1:7" ht="14.45" customHeight="1">
      <c r="A80" s="117"/>
      <c r="B80" s="109"/>
      <c r="C80" s="109"/>
      <c r="D80" s="109"/>
      <c r="E80" s="187" t="s">
        <v>426</v>
      </c>
      <c r="F80" s="188"/>
      <c r="G80" s="119">
        <v>2035.35</v>
      </c>
    </row>
    <row r="81" spans="1:7" ht="14.45" customHeight="1">
      <c r="A81" s="117"/>
      <c r="B81" s="109"/>
      <c r="C81" s="109"/>
      <c r="D81" s="109"/>
      <c r="E81" s="187" t="s">
        <v>427</v>
      </c>
      <c r="F81" s="188"/>
      <c r="G81" s="119">
        <v>590.25149999999996</v>
      </c>
    </row>
    <row r="82" spans="1:7">
      <c r="A82" s="117"/>
      <c r="B82" s="109"/>
      <c r="C82" s="109"/>
      <c r="D82" s="109"/>
      <c r="E82" s="187" t="s">
        <v>428</v>
      </c>
      <c r="F82" s="188"/>
      <c r="G82" s="119">
        <v>2625.6</v>
      </c>
    </row>
    <row r="83" spans="1:7">
      <c r="A83" s="117"/>
      <c r="B83" s="109"/>
      <c r="C83" s="196" t="s">
        <v>0</v>
      </c>
      <c r="D83" s="197"/>
      <c r="E83" s="109"/>
      <c r="F83" s="109"/>
      <c r="G83" s="120"/>
    </row>
    <row r="84" spans="1:7" ht="14.45" customHeight="1">
      <c r="A84" s="193" t="s">
        <v>352</v>
      </c>
      <c r="B84" s="194"/>
      <c r="C84" s="194"/>
      <c r="D84" s="194"/>
      <c r="E84" s="194"/>
      <c r="F84" s="194"/>
      <c r="G84" s="195"/>
    </row>
    <row r="85" spans="1:7">
      <c r="A85" s="191" t="s">
        <v>445</v>
      </c>
      <c r="B85" s="192"/>
      <c r="C85" s="110" t="s">
        <v>75</v>
      </c>
      <c r="D85" s="110" t="s">
        <v>76</v>
      </c>
      <c r="E85" s="110" t="s">
        <v>406</v>
      </c>
      <c r="F85" s="110" t="s">
        <v>407</v>
      </c>
      <c r="G85" s="114" t="s">
        <v>408</v>
      </c>
    </row>
    <row r="86" spans="1:7">
      <c r="A86" s="115" t="s">
        <v>446</v>
      </c>
      <c r="B86" s="106" t="s">
        <v>447</v>
      </c>
      <c r="C86" s="105" t="s">
        <v>77</v>
      </c>
      <c r="D86" s="105" t="s">
        <v>78</v>
      </c>
      <c r="E86" s="107">
        <v>12</v>
      </c>
      <c r="F86" s="108">
        <v>63.63</v>
      </c>
      <c r="G86" s="116">
        <v>763.56</v>
      </c>
    </row>
    <row r="87" spans="1:7">
      <c r="A87" s="115" t="s">
        <v>448</v>
      </c>
      <c r="B87" s="106" t="s">
        <v>449</v>
      </c>
      <c r="C87" s="105" t="s">
        <v>77</v>
      </c>
      <c r="D87" s="105" t="s">
        <v>78</v>
      </c>
      <c r="E87" s="107">
        <v>12</v>
      </c>
      <c r="F87" s="108">
        <v>2.1800000000000002</v>
      </c>
      <c r="G87" s="116">
        <v>26.16</v>
      </c>
    </row>
    <row r="88" spans="1:7">
      <c r="A88" s="115" t="s">
        <v>450</v>
      </c>
      <c r="B88" s="106" t="s">
        <v>451</v>
      </c>
      <c r="C88" s="105" t="s">
        <v>77</v>
      </c>
      <c r="D88" s="105" t="s">
        <v>86</v>
      </c>
      <c r="E88" s="107">
        <v>45</v>
      </c>
      <c r="F88" s="108">
        <v>6.57</v>
      </c>
      <c r="G88" s="116">
        <v>295.64999999999998</v>
      </c>
    </row>
    <row r="89" spans="1:7">
      <c r="A89" s="115" t="s">
        <v>452</v>
      </c>
      <c r="B89" s="106" t="s">
        <v>453</v>
      </c>
      <c r="C89" s="105" t="s">
        <v>77</v>
      </c>
      <c r="D89" s="105" t="s">
        <v>80</v>
      </c>
      <c r="E89" s="107">
        <v>1</v>
      </c>
      <c r="F89" s="108">
        <v>459.83</v>
      </c>
      <c r="G89" s="116">
        <v>459.83</v>
      </c>
    </row>
    <row r="90" spans="1:7">
      <c r="A90" s="117"/>
      <c r="B90" s="109"/>
      <c r="C90" s="109"/>
      <c r="D90" s="109"/>
      <c r="E90" s="189" t="s">
        <v>454</v>
      </c>
      <c r="F90" s="190"/>
      <c r="G90" s="118">
        <v>1545.2</v>
      </c>
    </row>
    <row r="91" spans="1:7" ht="14.45" customHeight="1">
      <c r="A91" s="117"/>
      <c r="B91" s="109"/>
      <c r="C91" s="109"/>
      <c r="D91" s="109"/>
      <c r="E91" s="187" t="s">
        <v>424</v>
      </c>
      <c r="F91" s="188"/>
      <c r="G91" s="119">
        <v>1545.2</v>
      </c>
    </row>
    <row r="92" spans="1:7" ht="14.45" customHeight="1">
      <c r="A92" s="117"/>
      <c r="B92" s="109"/>
      <c r="C92" s="109"/>
      <c r="D92" s="109"/>
      <c r="E92" s="187" t="s">
        <v>425</v>
      </c>
      <c r="F92" s="188"/>
      <c r="G92" s="119">
        <v>369.55</v>
      </c>
    </row>
    <row r="93" spans="1:7" ht="14.45" customHeight="1">
      <c r="A93" s="117"/>
      <c r="B93" s="109"/>
      <c r="C93" s="109"/>
      <c r="D93" s="109"/>
      <c r="E93" s="187" t="s">
        <v>426</v>
      </c>
      <c r="F93" s="188"/>
      <c r="G93" s="119">
        <v>1914.75</v>
      </c>
    </row>
    <row r="94" spans="1:7" ht="14.45" customHeight="1">
      <c r="A94" s="117"/>
      <c r="B94" s="109"/>
      <c r="C94" s="109"/>
      <c r="D94" s="109"/>
      <c r="E94" s="187" t="s">
        <v>427</v>
      </c>
      <c r="F94" s="188"/>
      <c r="G94" s="119">
        <v>555.27750000000003</v>
      </c>
    </row>
    <row r="95" spans="1:7">
      <c r="A95" s="117"/>
      <c r="B95" s="109"/>
      <c r="C95" s="109"/>
      <c r="D95" s="109"/>
      <c r="E95" s="187" t="s">
        <v>428</v>
      </c>
      <c r="F95" s="188"/>
      <c r="G95" s="119">
        <v>2470.0300000000002</v>
      </c>
    </row>
    <row r="96" spans="1:7">
      <c r="A96" s="117"/>
      <c r="B96" s="109"/>
      <c r="C96" s="196" t="s">
        <v>0</v>
      </c>
      <c r="D96" s="197"/>
      <c r="E96" s="109"/>
      <c r="F96" s="109"/>
      <c r="G96" s="120"/>
    </row>
    <row r="97" spans="1:7" ht="14.45" customHeight="1">
      <c r="A97" s="193" t="s">
        <v>353</v>
      </c>
      <c r="B97" s="194"/>
      <c r="C97" s="194"/>
      <c r="D97" s="194"/>
      <c r="E97" s="194"/>
      <c r="F97" s="194"/>
      <c r="G97" s="195"/>
    </row>
    <row r="98" spans="1:7">
      <c r="A98" s="191" t="s">
        <v>445</v>
      </c>
      <c r="B98" s="192"/>
      <c r="C98" s="110" t="s">
        <v>75</v>
      </c>
      <c r="D98" s="110" t="s">
        <v>76</v>
      </c>
      <c r="E98" s="110" t="s">
        <v>406</v>
      </c>
      <c r="F98" s="110" t="s">
        <v>407</v>
      </c>
      <c r="G98" s="114" t="s">
        <v>408</v>
      </c>
    </row>
    <row r="99" spans="1:7">
      <c r="A99" s="115" t="s">
        <v>446</v>
      </c>
      <c r="B99" s="106" t="s">
        <v>447</v>
      </c>
      <c r="C99" s="105" t="s">
        <v>77</v>
      </c>
      <c r="D99" s="105" t="s">
        <v>78</v>
      </c>
      <c r="E99" s="107">
        <v>12</v>
      </c>
      <c r="F99" s="108">
        <v>63.63</v>
      </c>
      <c r="G99" s="116">
        <v>763.56</v>
      </c>
    </row>
    <row r="100" spans="1:7">
      <c r="A100" s="115" t="s">
        <v>448</v>
      </c>
      <c r="B100" s="106" t="s">
        <v>449</v>
      </c>
      <c r="C100" s="105" t="s">
        <v>77</v>
      </c>
      <c r="D100" s="105" t="s">
        <v>78</v>
      </c>
      <c r="E100" s="107">
        <v>12</v>
      </c>
      <c r="F100" s="108">
        <v>2.1800000000000002</v>
      </c>
      <c r="G100" s="116">
        <v>26.16</v>
      </c>
    </row>
    <row r="101" spans="1:7">
      <c r="A101" s="115" t="s">
        <v>450</v>
      </c>
      <c r="B101" s="106" t="s">
        <v>451</v>
      </c>
      <c r="C101" s="105" t="s">
        <v>77</v>
      </c>
      <c r="D101" s="105" t="s">
        <v>86</v>
      </c>
      <c r="E101" s="107">
        <v>80</v>
      </c>
      <c r="F101" s="108">
        <v>6.57</v>
      </c>
      <c r="G101" s="116">
        <v>525.6</v>
      </c>
    </row>
    <row r="102" spans="1:7">
      <c r="A102" s="115" t="s">
        <v>452</v>
      </c>
      <c r="B102" s="106" t="s">
        <v>453</v>
      </c>
      <c r="C102" s="105" t="s">
        <v>77</v>
      </c>
      <c r="D102" s="105" t="s">
        <v>80</v>
      </c>
      <c r="E102" s="107">
        <v>1</v>
      </c>
      <c r="F102" s="108">
        <v>459.83</v>
      </c>
      <c r="G102" s="116">
        <v>459.83</v>
      </c>
    </row>
    <row r="103" spans="1:7">
      <c r="A103" s="117"/>
      <c r="B103" s="109"/>
      <c r="C103" s="109"/>
      <c r="D103" s="109"/>
      <c r="E103" s="189" t="s">
        <v>454</v>
      </c>
      <c r="F103" s="190"/>
      <c r="G103" s="118">
        <v>1775.15</v>
      </c>
    </row>
    <row r="104" spans="1:7" ht="14.45" customHeight="1">
      <c r="A104" s="117"/>
      <c r="B104" s="109"/>
      <c r="C104" s="109"/>
      <c r="D104" s="109"/>
      <c r="E104" s="187" t="s">
        <v>424</v>
      </c>
      <c r="F104" s="188"/>
      <c r="G104" s="119">
        <v>1775.15</v>
      </c>
    </row>
    <row r="105" spans="1:7" ht="14.45" customHeight="1">
      <c r="A105" s="117"/>
      <c r="B105" s="109"/>
      <c r="C105" s="109"/>
      <c r="D105" s="109"/>
      <c r="E105" s="187" t="s">
        <v>425</v>
      </c>
      <c r="F105" s="188"/>
      <c r="G105" s="119">
        <v>421</v>
      </c>
    </row>
    <row r="106" spans="1:7" ht="14.45" customHeight="1">
      <c r="A106" s="117"/>
      <c r="B106" s="109"/>
      <c r="C106" s="109"/>
      <c r="D106" s="109"/>
      <c r="E106" s="187" t="s">
        <v>426</v>
      </c>
      <c r="F106" s="188"/>
      <c r="G106" s="119">
        <v>2196.15</v>
      </c>
    </row>
    <row r="107" spans="1:7" ht="14.45" customHeight="1">
      <c r="A107" s="117"/>
      <c r="B107" s="109"/>
      <c r="C107" s="109"/>
      <c r="D107" s="109"/>
      <c r="E107" s="187" t="s">
        <v>427</v>
      </c>
      <c r="F107" s="188"/>
      <c r="G107" s="119">
        <v>636.88350000000003</v>
      </c>
    </row>
    <row r="108" spans="1:7">
      <c r="A108" s="117"/>
      <c r="B108" s="109"/>
      <c r="C108" s="109"/>
      <c r="D108" s="109"/>
      <c r="E108" s="187" t="s">
        <v>428</v>
      </c>
      <c r="F108" s="188"/>
      <c r="G108" s="119">
        <v>2833.03</v>
      </c>
    </row>
    <row r="109" spans="1:7">
      <c r="A109" s="117"/>
      <c r="B109" s="109"/>
      <c r="C109" s="196" t="s">
        <v>0</v>
      </c>
      <c r="D109" s="197"/>
      <c r="E109" s="109"/>
      <c r="F109" s="109"/>
      <c r="G109" s="120"/>
    </row>
    <row r="110" spans="1:7" s="111" customFormat="1">
      <c r="A110" s="201" t="s">
        <v>861</v>
      </c>
      <c r="B110" s="202"/>
      <c r="C110" s="202"/>
      <c r="D110" s="202"/>
      <c r="E110" s="202"/>
      <c r="F110" s="202"/>
      <c r="G110" s="203"/>
    </row>
    <row r="111" spans="1:7">
      <c r="A111" s="191" t="s">
        <v>415</v>
      </c>
      <c r="B111" s="192"/>
      <c r="C111" s="110" t="s">
        <v>75</v>
      </c>
      <c r="D111" s="110" t="s">
        <v>76</v>
      </c>
      <c r="E111" s="110" t="s">
        <v>406</v>
      </c>
      <c r="F111" s="110" t="s">
        <v>407</v>
      </c>
      <c r="G111" s="114" t="s">
        <v>408</v>
      </c>
    </row>
    <row r="112" spans="1:7" ht="22.5">
      <c r="A112" s="115" t="s">
        <v>455</v>
      </c>
      <c r="B112" s="106" t="s">
        <v>456</v>
      </c>
      <c r="C112" s="105" t="s">
        <v>81</v>
      </c>
      <c r="D112" s="105" t="s">
        <v>457</v>
      </c>
      <c r="E112" s="107">
        <v>0.4</v>
      </c>
      <c r="F112" s="108">
        <v>7.78</v>
      </c>
      <c r="G112" s="116">
        <v>3.11</v>
      </c>
    </row>
    <row r="113" spans="1:7">
      <c r="A113" s="117"/>
      <c r="B113" s="109"/>
      <c r="C113" s="109"/>
      <c r="D113" s="109"/>
      <c r="E113" s="189" t="s">
        <v>423</v>
      </c>
      <c r="F113" s="190"/>
      <c r="G113" s="118">
        <v>3.11</v>
      </c>
    </row>
    <row r="114" spans="1:7">
      <c r="A114" s="191" t="s">
        <v>445</v>
      </c>
      <c r="B114" s="192"/>
      <c r="C114" s="110" t="s">
        <v>75</v>
      </c>
      <c r="D114" s="110" t="s">
        <v>76</v>
      </c>
      <c r="E114" s="110" t="s">
        <v>406</v>
      </c>
      <c r="F114" s="110" t="s">
        <v>407</v>
      </c>
      <c r="G114" s="114" t="s">
        <v>408</v>
      </c>
    </row>
    <row r="115" spans="1:7">
      <c r="A115" s="115" t="s">
        <v>458</v>
      </c>
      <c r="B115" s="106" t="s">
        <v>459</v>
      </c>
      <c r="C115" s="105" t="s">
        <v>81</v>
      </c>
      <c r="D115" s="105" t="s">
        <v>411</v>
      </c>
      <c r="E115" s="107">
        <v>0.4</v>
      </c>
      <c r="F115" s="108">
        <v>9.18</v>
      </c>
      <c r="G115" s="116">
        <v>3.67</v>
      </c>
    </row>
    <row r="116" spans="1:7">
      <c r="A116" s="117"/>
      <c r="B116" s="109"/>
      <c r="C116" s="109"/>
      <c r="D116" s="109"/>
      <c r="E116" s="189" t="s">
        <v>454</v>
      </c>
      <c r="F116" s="190"/>
      <c r="G116" s="118">
        <v>3.67</v>
      </c>
    </row>
    <row r="117" spans="1:7" ht="14.45" customHeight="1">
      <c r="A117" s="117"/>
      <c r="B117" s="109"/>
      <c r="C117" s="109"/>
      <c r="D117" s="109"/>
      <c r="E117" s="187" t="s">
        <v>424</v>
      </c>
      <c r="F117" s="188"/>
      <c r="G117" s="119">
        <v>6.78</v>
      </c>
    </row>
    <row r="118" spans="1:7" ht="14.45" customHeight="1">
      <c r="A118" s="117"/>
      <c r="B118" s="109"/>
      <c r="C118" s="109"/>
      <c r="D118" s="109"/>
      <c r="E118" s="187" t="s">
        <v>425</v>
      </c>
      <c r="F118" s="188"/>
      <c r="G118" s="119">
        <v>1.76</v>
      </c>
    </row>
    <row r="119" spans="1:7" ht="14.45" customHeight="1">
      <c r="A119" s="117"/>
      <c r="B119" s="109"/>
      <c r="C119" s="109"/>
      <c r="D119" s="109"/>
      <c r="E119" s="187" t="s">
        <v>426</v>
      </c>
      <c r="F119" s="188"/>
      <c r="G119" s="119">
        <v>8.5399999999999991</v>
      </c>
    </row>
    <row r="120" spans="1:7" ht="14.45" customHeight="1">
      <c r="A120" s="117"/>
      <c r="B120" s="109"/>
      <c r="C120" s="109"/>
      <c r="D120" s="109"/>
      <c r="E120" s="187" t="s">
        <v>427</v>
      </c>
      <c r="F120" s="188"/>
      <c r="G120" s="119">
        <v>2.4765999999999999</v>
      </c>
    </row>
    <row r="121" spans="1:7">
      <c r="A121" s="117"/>
      <c r="B121" s="109"/>
      <c r="C121" s="109"/>
      <c r="D121" s="109"/>
      <c r="E121" s="187" t="s">
        <v>428</v>
      </c>
      <c r="F121" s="188"/>
      <c r="G121" s="119">
        <v>11.02</v>
      </c>
    </row>
    <row r="122" spans="1:7">
      <c r="A122" s="117"/>
      <c r="B122" s="109"/>
      <c r="C122" s="196" t="s">
        <v>0</v>
      </c>
      <c r="D122" s="197"/>
      <c r="E122" s="109"/>
      <c r="F122" s="109"/>
      <c r="G122" s="120"/>
    </row>
    <row r="123" spans="1:7" ht="22.15" customHeight="1">
      <c r="A123" s="193" t="s">
        <v>354</v>
      </c>
      <c r="B123" s="194"/>
      <c r="C123" s="194"/>
      <c r="D123" s="194"/>
      <c r="E123" s="194"/>
      <c r="F123" s="194"/>
      <c r="G123" s="195"/>
    </row>
    <row r="124" spans="1:7">
      <c r="A124" s="191" t="s">
        <v>415</v>
      </c>
      <c r="B124" s="192"/>
      <c r="C124" s="110" t="s">
        <v>75</v>
      </c>
      <c r="D124" s="110" t="s">
        <v>76</v>
      </c>
      <c r="E124" s="110" t="s">
        <v>406</v>
      </c>
      <c r="F124" s="110" t="s">
        <v>407</v>
      </c>
      <c r="G124" s="114" t="s">
        <v>408</v>
      </c>
    </row>
    <row r="125" spans="1:7" ht="33.75">
      <c r="A125" s="115" t="s">
        <v>460</v>
      </c>
      <c r="B125" s="106" t="s">
        <v>461</v>
      </c>
      <c r="C125" s="105" t="s">
        <v>81</v>
      </c>
      <c r="D125" s="105" t="s">
        <v>82</v>
      </c>
      <c r="E125" s="107">
        <v>0.42</v>
      </c>
      <c r="F125" s="108">
        <v>1.43</v>
      </c>
      <c r="G125" s="116">
        <v>0.6</v>
      </c>
    </row>
    <row r="126" spans="1:7">
      <c r="A126" s="115" t="s">
        <v>462</v>
      </c>
      <c r="B126" s="106" t="s">
        <v>463</v>
      </c>
      <c r="C126" s="105" t="s">
        <v>81</v>
      </c>
      <c r="D126" s="105" t="s">
        <v>464</v>
      </c>
      <c r="E126" s="107">
        <v>5.0000000000000001E-3</v>
      </c>
      <c r="F126" s="108">
        <v>26.57</v>
      </c>
      <c r="G126" s="116">
        <v>0.13</v>
      </c>
    </row>
    <row r="127" spans="1:7" ht="22.5">
      <c r="A127" s="115" t="s">
        <v>465</v>
      </c>
      <c r="B127" s="106" t="s">
        <v>466</v>
      </c>
      <c r="C127" s="105" t="s">
        <v>81</v>
      </c>
      <c r="D127" s="105" t="s">
        <v>85</v>
      </c>
      <c r="E127" s="107">
        <v>13.35</v>
      </c>
      <c r="F127" s="108">
        <v>1.1599999999999999</v>
      </c>
      <c r="G127" s="116">
        <v>15.49</v>
      </c>
    </row>
    <row r="128" spans="1:7">
      <c r="A128" s="117"/>
      <c r="B128" s="109"/>
      <c r="C128" s="109"/>
      <c r="D128" s="109"/>
      <c r="E128" s="189" t="s">
        <v>423</v>
      </c>
      <c r="F128" s="190"/>
      <c r="G128" s="118">
        <v>16.22</v>
      </c>
    </row>
    <row r="129" spans="1:7">
      <c r="A129" s="191" t="s">
        <v>445</v>
      </c>
      <c r="B129" s="192"/>
      <c r="C129" s="110" t="s">
        <v>75</v>
      </c>
      <c r="D129" s="110" t="s">
        <v>76</v>
      </c>
      <c r="E129" s="110" t="s">
        <v>406</v>
      </c>
      <c r="F129" s="110" t="s">
        <v>407</v>
      </c>
      <c r="G129" s="114" t="s">
        <v>408</v>
      </c>
    </row>
    <row r="130" spans="1:7" ht="33.75">
      <c r="A130" s="115" t="s">
        <v>467</v>
      </c>
      <c r="B130" s="106" t="s">
        <v>468</v>
      </c>
      <c r="C130" s="105" t="s">
        <v>81</v>
      </c>
      <c r="D130" s="105" t="s">
        <v>80</v>
      </c>
      <c r="E130" s="107">
        <v>1.04E-2</v>
      </c>
      <c r="F130" s="108">
        <v>444.32</v>
      </c>
      <c r="G130" s="116">
        <v>4.62</v>
      </c>
    </row>
    <row r="131" spans="1:7">
      <c r="A131" s="115" t="s">
        <v>469</v>
      </c>
      <c r="B131" s="106" t="s">
        <v>470</v>
      </c>
      <c r="C131" s="105" t="s">
        <v>81</v>
      </c>
      <c r="D131" s="105" t="s">
        <v>411</v>
      </c>
      <c r="E131" s="107">
        <v>0.48</v>
      </c>
      <c r="F131" s="108">
        <v>11.15</v>
      </c>
      <c r="G131" s="116">
        <v>5.35</v>
      </c>
    </row>
    <row r="132" spans="1:7">
      <c r="A132" s="115" t="s">
        <v>458</v>
      </c>
      <c r="B132" s="106" t="s">
        <v>459</v>
      </c>
      <c r="C132" s="105" t="s">
        <v>81</v>
      </c>
      <c r="D132" s="105" t="s">
        <v>411</v>
      </c>
      <c r="E132" s="107">
        <v>0.24</v>
      </c>
      <c r="F132" s="108">
        <v>9.18</v>
      </c>
      <c r="G132" s="116">
        <v>2.2000000000000002</v>
      </c>
    </row>
    <row r="133" spans="1:7">
      <c r="A133" s="117"/>
      <c r="B133" s="109"/>
      <c r="C133" s="109"/>
      <c r="D133" s="109"/>
      <c r="E133" s="189" t="s">
        <v>454</v>
      </c>
      <c r="F133" s="190"/>
      <c r="G133" s="118">
        <v>12.17</v>
      </c>
    </row>
    <row r="134" spans="1:7" ht="14.45" customHeight="1">
      <c r="A134" s="117"/>
      <c r="B134" s="109"/>
      <c r="C134" s="109"/>
      <c r="D134" s="109"/>
      <c r="E134" s="187" t="s">
        <v>424</v>
      </c>
      <c r="F134" s="188"/>
      <c r="G134" s="119">
        <v>28.39</v>
      </c>
    </row>
    <row r="135" spans="1:7" ht="14.45" customHeight="1">
      <c r="A135" s="117"/>
      <c r="B135" s="109"/>
      <c r="C135" s="109"/>
      <c r="D135" s="109"/>
      <c r="E135" s="187" t="s">
        <v>425</v>
      </c>
      <c r="F135" s="188"/>
      <c r="G135" s="119">
        <v>4.46</v>
      </c>
    </row>
    <row r="136" spans="1:7" ht="14.45" customHeight="1">
      <c r="A136" s="117"/>
      <c r="B136" s="109"/>
      <c r="C136" s="109"/>
      <c r="D136" s="109"/>
      <c r="E136" s="187" t="s">
        <v>426</v>
      </c>
      <c r="F136" s="188"/>
      <c r="G136" s="119">
        <v>32.85</v>
      </c>
    </row>
    <row r="137" spans="1:7" ht="14.45" customHeight="1">
      <c r="A137" s="117"/>
      <c r="B137" s="109"/>
      <c r="C137" s="109"/>
      <c r="D137" s="109"/>
      <c r="E137" s="187" t="s">
        <v>427</v>
      </c>
      <c r="F137" s="188"/>
      <c r="G137" s="119">
        <v>9.5265000000000004</v>
      </c>
    </row>
    <row r="138" spans="1:7">
      <c r="A138" s="117"/>
      <c r="B138" s="109"/>
      <c r="C138" s="109"/>
      <c r="D138" s="109"/>
      <c r="E138" s="187" t="s">
        <v>428</v>
      </c>
      <c r="F138" s="188"/>
      <c r="G138" s="119">
        <v>42.38</v>
      </c>
    </row>
    <row r="139" spans="1:7">
      <c r="A139" s="117"/>
      <c r="B139" s="109"/>
      <c r="C139" s="196" t="s">
        <v>0</v>
      </c>
      <c r="D139" s="197"/>
      <c r="E139" s="109"/>
      <c r="F139" s="109"/>
      <c r="G139" s="120"/>
    </row>
    <row r="140" spans="1:7" ht="14.45" customHeight="1">
      <c r="A140" s="193" t="s">
        <v>355</v>
      </c>
      <c r="B140" s="194"/>
      <c r="C140" s="194"/>
      <c r="D140" s="194"/>
      <c r="E140" s="194"/>
      <c r="F140" s="194"/>
      <c r="G140" s="195"/>
    </row>
    <row r="141" spans="1:7">
      <c r="A141" s="191" t="s">
        <v>415</v>
      </c>
      <c r="B141" s="192"/>
      <c r="C141" s="110" t="s">
        <v>75</v>
      </c>
      <c r="D141" s="110" t="s">
        <v>76</v>
      </c>
      <c r="E141" s="110" t="s">
        <v>406</v>
      </c>
      <c r="F141" s="110" t="s">
        <v>407</v>
      </c>
      <c r="G141" s="114" t="s">
        <v>408</v>
      </c>
    </row>
    <row r="142" spans="1:7" ht="22.5">
      <c r="A142" s="115" t="s">
        <v>471</v>
      </c>
      <c r="B142" s="106" t="s">
        <v>472</v>
      </c>
      <c r="C142" s="105" t="s">
        <v>81</v>
      </c>
      <c r="D142" s="105" t="s">
        <v>457</v>
      </c>
      <c r="E142" s="107">
        <v>7.0000000000000001E-3</v>
      </c>
      <c r="F142" s="108">
        <v>8.83</v>
      </c>
      <c r="G142" s="116">
        <v>0.06</v>
      </c>
    </row>
    <row r="143" spans="1:7" ht="22.5">
      <c r="A143" s="115" t="s">
        <v>473</v>
      </c>
      <c r="B143" s="106" t="s">
        <v>474</v>
      </c>
      <c r="C143" s="105" t="s">
        <v>81</v>
      </c>
      <c r="D143" s="105" t="s">
        <v>85</v>
      </c>
      <c r="E143" s="107">
        <v>6</v>
      </c>
      <c r="F143" s="108">
        <v>0.14000000000000001</v>
      </c>
      <c r="G143" s="116">
        <v>0.84</v>
      </c>
    </row>
    <row r="144" spans="1:7">
      <c r="A144" s="117"/>
      <c r="B144" s="109"/>
      <c r="C144" s="109"/>
      <c r="D144" s="109"/>
      <c r="E144" s="189" t="s">
        <v>423</v>
      </c>
      <c r="F144" s="190"/>
      <c r="G144" s="118">
        <v>0.9</v>
      </c>
    </row>
    <row r="145" spans="1:7">
      <c r="A145" s="191" t="s">
        <v>445</v>
      </c>
      <c r="B145" s="192"/>
      <c r="C145" s="110" t="s">
        <v>75</v>
      </c>
      <c r="D145" s="110" t="s">
        <v>76</v>
      </c>
      <c r="E145" s="110" t="s">
        <v>406</v>
      </c>
      <c r="F145" s="110" t="s">
        <v>407</v>
      </c>
      <c r="G145" s="114" t="s">
        <v>408</v>
      </c>
    </row>
    <row r="146" spans="1:7" ht="45">
      <c r="A146" s="115" t="s">
        <v>475</v>
      </c>
      <c r="B146" s="106" t="s">
        <v>476</v>
      </c>
      <c r="C146" s="105" t="s">
        <v>81</v>
      </c>
      <c r="D146" s="105" t="s">
        <v>80</v>
      </c>
      <c r="E146" s="107">
        <v>1.9E-3</v>
      </c>
      <c r="F146" s="108">
        <v>369.87</v>
      </c>
      <c r="G146" s="116">
        <v>0.7</v>
      </c>
    </row>
    <row r="147" spans="1:7">
      <c r="A147" s="115" t="s">
        <v>469</v>
      </c>
      <c r="B147" s="106" t="s">
        <v>470</v>
      </c>
      <c r="C147" s="105" t="s">
        <v>81</v>
      </c>
      <c r="D147" s="105" t="s">
        <v>411</v>
      </c>
      <c r="E147" s="107">
        <v>6.8000000000000005E-2</v>
      </c>
      <c r="F147" s="108">
        <v>11.15</v>
      </c>
      <c r="G147" s="116">
        <v>0.76</v>
      </c>
    </row>
    <row r="148" spans="1:7">
      <c r="A148" s="115" t="s">
        <v>458</v>
      </c>
      <c r="B148" s="106" t="s">
        <v>459</v>
      </c>
      <c r="C148" s="105" t="s">
        <v>81</v>
      </c>
      <c r="D148" s="105" t="s">
        <v>411</v>
      </c>
      <c r="E148" s="107">
        <v>9.4E-2</v>
      </c>
      <c r="F148" s="108">
        <v>9.18</v>
      </c>
      <c r="G148" s="116">
        <v>0.86</v>
      </c>
    </row>
    <row r="149" spans="1:7" ht="22.5">
      <c r="A149" s="115" t="s">
        <v>477</v>
      </c>
      <c r="B149" s="106" t="s">
        <v>478</v>
      </c>
      <c r="C149" s="105" t="s">
        <v>81</v>
      </c>
      <c r="D149" s="105" t="s">
        <v>78</v>
      </c>
      <c r="E149" s="107">
        <v>0.217</v>
      </c>
      <c r="F149" s="108">
        <v>64.25</v>
      </c>
      <c r="G149" s="116">
        <v>13.94</v>
      </c>
    </row>
    <row r="150" spans="1:7" ht="22.5">
      <c r="A150" s="115" t="s">
        <v>479</v>
      </c>
      <c r="B150" s="106" t="s">
        <v>480</v>
      </c>
      <c r="C150" s="105" t="s">
        <v>81</v>
      </c>
      <c r="D150" s="105" t="s">
        <v>86</v>
      </c>
      <c r="E150" s="107">
        <v>0.79</v>
      </c>
      <c r="F150" s="108">
        <v>6.29</v>
      </c>
      <c r="G150" s="116">
        <v>4.97</v>
      </c>
    </row>
    <row r="151" spans="1:7" ht="22.5">
      <c r="A151" s="115" t="s">
        <v>481</v>
      </c>
      <c r="B151" s="106" t="s">
        <v>482</v>
      </c>
      <c r="C151" s="105" t="s">
        <v>81</v>
      </c>
      <c r="D151" s="105" t="s">
        <v>80</v>
      </c>
      <c r="E151" s="107">
        <v>2.4E-2</v>
      </c>
      <c r="F151" s="108">
        <v>346.34</v>
      </c>
      <c r="G151" s="116">
        <v>8.31</v>
      </c>
    </row>
    <row r="152" spans="1:7">
      <c r="A152" s="117"/>
      <c r="B152" s="109"/>
      <c r="C152" s="109"/>
      <c r="D152" s="109"/>
      <c r="E152" s="189" t="s">
        <v>454</v>
      </c>
      <c r="F152" s="190"/>
      <c r="G152" s="118">
        <v>29.54</v>
      </c>
    </row>
    <row r="153" spans="1:7" ht="14.45" customHeight="1">
      <c r="A153" s="117"/>
      <c r="B153" s="109"/>
      <c r="C153" s="109"/>
      <c r="D153" s="109"/>
      <c r="E153" s="187" t="s">
        <v>424</v>
      </c>
      <c r="F153" s="188"/>
      <c r="G153" s="119">
        <v>30.44</v>
      </c>
    </row>
    <row r="154" spans="1:7" ht="14.45" customHeight="1">
      <c r="A154" s="117"/>
      <c r="B154" s="109"/>
      <c r="C154" s="109"/>
      <c r="D154" s="109"/>
      <c r="E154" s="187" t="s">
        <v>425</v>
      </c>
      <c r="F154" s="188"/>
      <c r="G154" s="119">
        <v>2.09</v>
      </c>
    </row>
    <row r="155" spans="1:7" ht="14.45" customHeight="1">
      <c r="A155" s="117"/>
      <c r="B155" s="109"/>
      <c r="C155" s="109"/>
      <c r="D155" s="109"/>
      <c r="E155" s="187" t="s">
        <v>426</v>
      </c>
      <c r="F155" s="188"/>
      <c r="G155" s="119">
        <v>32.53</v>
      </c>
    </row>
    <row r="156" spans="1:7" ht="14.45" customHeight="1">
      <c r="A156" s="117"/>
      <c r="B156" s="109"/>
      <c r="C156" s="109"/>
      <c r="D156" s="109"/>
      <c r="E156" s="187" t="s">
        <v>427</v>
      </c>
      <c r="F156" s="188"/>
      <c r="G156" s="119">
        <v>9.4337</v>
      </c>
    </row>
    <row r="157" spans="1:7">
      <c r="A157" s="117"/>
      <c r="B157" s="109"/>
      <c r="C157" s="109"/>
      <c r="D157" s="109"/>
      <c r="E157" s="187" t="s">
        <v>428</v>
      </c>
      <c r="F157" s="188"/>
      <c r="G157" s="119">
        <v>41.96</v>
      </c>
    </row>
    <row r="158" spans="1:7">
      <c r="A158" s="117"/>
      <c r="B158" s="109"/>
      <c r="C158" s="196" t="s">
        <v>0</v>
      </c>
      <c r="D158" s="197"/>
      <c r="E158" s="109"/>
      <c r="F158" s="109"/>
      <c r="G158" s="120"/>
    </row>
    <row r="159" spans="1:7" ht="14.45" customHeight="1">
      <c r="A159" s="193" t="s">
        <v>356</v>
      </c>
      <c r="B159" s="194"/>
      <c r="C159" s="194"/>
      <c r="D159" s="194"/>
      <c r="E159" s="194"/>
      <c r="F159" s="194"/>
      <c r="G159" s="195"/>
    </row>
    <row r="160" spans="1:7">
      <c r="A160" s="191" t="s">
        <v>415</v>
      </c>
      <c r="B160" s="192"/>
      <c r="C160" s="110" t="s">
        <v>75</v>
      </c>
      <c r="D160" s="110" t="s">
        <v>76</v>
      </c>
      <c r="E160" s="110" t="s">
        <v>406</v>
      </c>
      <c r="F160" s="110" t="s">
        <v>407</v>
      </c>
      <c r="G160" s="114" t="s">
        <v>408</v>
      </c>
    </row>
    <row r="161" spans="1:7" ht="22.5">
      <c r="A161" s="115" t="s">
        <v>471</v>
      </c>
      <c r="B161" s="106" t="s">
        <v>472</v>
      </c>
      <c r="C161" s="105" t="s">
        <v>81</v>
      </c>
      <c r="D161" s="105" t="s">
        <v>457</v>
      </c>
      <c r="E161" s="107">
        <v>5.0000000000000001E-3</v>
      </c>
      <c r="F161" s="108">
        <v>8.83</v>
      </c>
      <c r="G161" s="116">
        <v>0.04</v>
      </c>
    </row>
    <row r="162" spans="1:7" ht="22.5">
      <c r="A162" s="115" t="s">
        <v>473</v>
      </c>
      <c r="B162" s="106" t="s">
        <v>474</v>
      </c>
      <c r="C162" s="105" t="s">
        <v>81</v>
      </c>
      <c r="D162" s="105" t="s">
        <v>85</v>
      </c>
      <c r="E162" s="107">
        <v>6</v>
      </c>
      <c r="F162" s="108">
        <v>0.14000000000000001</v>
      </c>
      <c r="G162" s="116">
        <v>0.84</v>
      </c>
    </row>
    <row r="163" spans="1:7">
      <c r="A163" s="117"/>
      <c r="B163" s="109"/>
      <c r="C163" s="109"/>
      <c r="D163" s="109"/>
      <c r="E163" s="189" t="s">
        <v>423</v>
      </c>
      <c r="F163" s="190"/>
      <c r="G163" s="118">
        <v>0.88</v>
      </c>
    </row>
    <row r="164" spans="1:7">
      <c r="A164" s="191" t="s">
        <v>445</v>
      </c>
      <c r="B164" s="192"/>
      <c r="C164" s="110" t="s">
        <v>75</v>
      </c>
      <c r="D164" s="110" t="s">
        <v>76</v>
      </c>
      <c r="E164" s="110" t="s">
        <v>406</v>
      </c>
      <c r="F164" s="110" t="s">
        <v>407</v>
      </c>
      <c r="G164" s="114" t="s">
        <v>408</v>
      </c>
    </row>
    <row r="165" spans="1:7" ht="45">
      <c r="A165" s="115" t="s">
        <v>475</v>
      </c>
      <c r="B165" s="106" t="s">
        <v>476</v>
      </c>
      <c r="C165" s="105" t="s">
        <v>81</v>
      </c>
      <c r="D165" s="105" t="s">
        <v>80</v>
      </c>
      <c r="E165" s="107">
        <v>1.9E-3</v>
      </c>
      <c r="F165" s="108">
        <v>369.87</v>
      </c>
      <c r="G165" s="116">
        <v>0.7</v>
      </c>
    </row>
    <row r="166" spans="1:7">
      <c r="A166" s="115" t="s">
        <v>469</v>
      </c>
      <c r="B166" s="106" t="s">
        <v>470</v>
      </c>
      <c r="C166" s="105" t="s">
        <v>81</v>
      </c>
      <c r="D166" s="105" t="s">
        <v>411</v>
      </c>
      <c r="E166" s="107">
        <v>9.4E-2</v>
      </c>
      <c r="F166" s="108">
        <v>11.15</v>
      </c>
      <c r="G166" s="116">
        <v>1.05</v>
      </c>
    </row>
    <row r="167" spans="1:7">
      <c r="A167" s="115" t="s">
        <v>458</v>
      </c>
      <c r="B167" s="106" t="s">
        <v>459</v>
      </c>
      <c r="C167" s="105" t="s">
        <v>81</v>
      </c>
      <c r="D167" s="105" t="s">
        <v>411</v>
      </c>
      <c r="E167" s="107">
        <v>0.107</v>
      </c>
      <c r="F167" s="108">
        <v>9.18</v>
      </c>
      <c r="G167" s="116">
        <v>0.98</v>
      </c>
    </row>
    <row r="168" spans="1:7" ht="22.5">
      <c r="A168" s="115" t="s">
        <v>477</v>
      </c>
      <c r="B168" s="106" t="s">
        <v>478</v>
      </c>
      <c r="C168" s="105" t="s">
        <v>81</v>
      </c>
      <c r="D168" s="105" t="s">
        <v>78</v>
      </c>
      <c r="E168" s="107">
        <v>0.122</v>
      </c>
      <c r="F168" s="108">
        <v>64.25</v>
      </c>
      <c r="G168" s="116">
        <v>7.84</v>
      </c>
    </row>
    <row r="169" spans="1:7" ht="22.5">
      <c r="A169" s="115" t="s">
        <v>483</v>
      </c>
      <c r="B169" s="106" t="s">
        <v>484</v>
      </c>
      <c r="C169" s="105" t="s">
        <v>81</v>
      </c>
      <c r="D169" s="105" t="s">
        <v>86</v>
      </c>
      <c r="E169" s="107">
        <v>0.308</v>
      </c>
      <c r="F169" s="108">
        <v>5.83</v>
      </c>
      <c r="G169" s="116">
        <v>1.8</v>
      </c>
    </row>
    <row r="170" spans="1:7" ht="22.5">
      <c r="A170" s="115" t="s">
        <v>481</v>
      </c>
      <c r="B170" s="106" t="s">
        <v>482</v>
      </c>
      <c r="C170" s="105" t="s">
        <v>81</v>
      </c>
      <c r="D170" s="105" t="s">
        <v>80</v>
      </c>
      <c r="E170" s="107">
        <v>1.2E-2</v>
      </c>
      <c r="F170" s="108">
        <v>346.34</v>
      </c>
      <c r="G170" s="116">
        <v>4.16</v>
      </c>
    </row>
    <row r="171" spans="1:7">
      <c r="A171" s="117"/>
      <c r="B171" s="109"/>
      <c r="C171" s="109"/>
      <c r="D171" s="109"/>
      <c r="E171" s="189" t="s">
        <v>454</v>
      </c>
      <c r="F171" s="190"/>
      <c r="G171" s="118">
        <v>16.53</v>
      </c>
    </row>
    <row r="172" spans="1:7" ht="14.45" customHeight="1">
      <c r="A172" s="117"/>
      <c r="B172" s="109"/>
      <c r="C172" s="109"/>
      <c r="D172" s="109"/>
      <c r="E172" s="187" t="s">
        <v>424</v>
      </c>
      <c r="F172" s="188"/>
      <c r="G172" s="119">
        <v>17.41</v>
      </c>
    </row>
    <row r="173" spans="1:7" ht="14.45" customHeight="1">
      <c r="A173" s="117"/>
      <c r="B173" s="109"/>
      <c r="C173" s="109"/>
      <c r="D173" s="109"/>
      <c r="E173" s="187" t="s">
        <v>425</v>
      </c>
      <c r="F173" s="188"/>
      <c r="G173" s="119">
        <v>1.82</v>
      </c>
    </row>
    <row r="174" spans="1:7" ht="14.45" customHeight="1">
      <c r="A174" s="117"/>
      <c r="B174" s="109"/>
      <c r="C174" s="109"/>
      <c r="D174" s="109"/>
      <c r="E174" s="187" t="s">
        <v>426</v>
      </c>
      <c r="F174" s="188"/>
      <c r="G174" s="119">
        <v>19.23</v>
      </c>
    </row>
    <row r="175" spans="1:7" ht="14.45" customHeight="1">
      <c r="A175" s="117"/>
      <c r="B175" s="109"/>
      <c r="C175" s="109"/>
      <c r="D175" s="109"/>
      <c r="E175" s="187" t="s">
        <v>427</v>
      </c>
      <c r="F175" s="188"/>
      <c r="G175" s="119">
        <v>5.5766999999999998</v>
      </c>
    </row>
    <row r="176" spans="1:7">
      <c r="A176" s="117"/>
      <c r="B176" s="109"/>
      <c r="C176" s="109"/>
      <c r="D176" s="109"/>
      <c r="E176" s="187" t="s">
        <v>428</v>
      </c>
      <c r="F176" s="188"/>
      <c r="G176" s="119">
        <v>24.81</v>
      </c>
    </row>
    <row r="177" spans="1:7">
      <c r="A177" s="117"/>
      <c r="B177" s="109"/>
      <c r="C177" s="196" t="s">
        <v>0</v>
      </c>
      <c r="D177" s="197"/>
      <c r="E177" s="109"/>
      <c r="F177" s="109"/>
      <c r="G177" s="120"/>
    </row>
    <row r="178" spans="1:7" ht="14.45" customHeight="1">
      <c r="A178" s="193" t="s">
        <v>357</v>
      </c>
      <c r="B178" s="194"/>
      <c r="C178" s="194"/>
      <c r="D178" s="194"/>
      <c r="E178" s="194"/>
      <c r="F178" s="194"/>
      <c r="G178" s="195"/>
    </row>
    <row r="179" spans="1:7" ht="14.45" customHeight="1">
      <c r="A179" s="191" t="s">
        <v>405</v>
      </c>
      <c r="B179" s="192"/>
      <c r="C179" s="110" t="s">
        <v>75</v>
      </c>
      <c r="D179" s="110" t="s">
        <v>76</v>
      </c>
      <c r="E179" s="110" t="s">
        <v>406</v>
      </c>
      <c r="F179" s="110" t="s">
        <v>407</v>
      </c>
      <c r="G179" s="114" t="s">
        <v>408</v>
      </c>
    </row>
    <row r="180" spans="1:7">
      <c r="A180" s="115" t="s">
        <v>409</v>
      </c>
      <c r="B180" s="106" t="s">
        <v>410</v>
      </c>
      <c r="C180" s="105" t="s">
        <v>77</v>
      </c>
      <c r="D180" s="105" t="s">
        <v>411</v>
      </c>
      <c r="E180" s="107">
        <v>0.23</v>
      </c>
      <c r="F180" s="108">
        <v>7.2747999999999999</v>
      </c>
      <c r="G180" s="116">
        <v>1.67</v>
      </c>
    </row>
    <row r="181" spans="1:7">
      <c r="A181" s="115" t="s">
        <v>485</v>
      </c>
      <c r="B181" s="106" t="s">
        <v>486</v>
      </c>
      <c r="C181" s="105" t="s">
        <v>77</v>
      </c>
      <c r="D181" s="105" t="s">
        <v>411</v>
      </c>
      <c r="E181" s="107">
        <v>0.23</v>
      </c>
      <c r="F181" s="108">
        <v>9.1594999999999995</v>
      </c>
      <c r="G181" s="116">
        <v>2.11</v>
      </c>
    </row>
    <row r="182" spans="1:7" ht="14.45" customHeight="1">
      <c r="A182" s="117"/>
      <c r="B182" s="109"/>
      <c r="C182" s="109"/>
      <c r="D182" s="109"/>
      <c r="E182" s="189" t="s">
        <v>414</v>
      </c>
      <c r="F182" s="190"/>
      <c r="G182" s="118">
        <v>3.78</v>
      </c>
    </row>
    <row r="183" spans="1:7">
      <c r="A183" s="191" t="s">
        <v>445</v>
      </c>
      <c r="B183" s="192"/>
      <c r="C183" s="110" t="s">
        <v>75</v>
      </c>
      <c r="D183" s="110" t="s">
        <v>76</v>
      </c>
      <c r="E183" s="110" t="s">
        <v>406</v>
      </c>
      <c r="F183" s="110" t="s">
        <v>407</v>
      </c>
      <c r="G183" s="114" t="s">
        <v>408</v>
      </c>
    </row>
    <row r="184" spans="1:7">
      <c r="A184" s="115" t="s">
        <v>487</v>
      </c>
      <c r="B184" s="106" t="s">
        <v>488</v>
      </c>
      <c r="C184" s="105" t="s">
        <v>77</v>
      </c>
      <c r="D184" s="105" t="s">
        <v>80</v>
      </c>
      <c r="E184" s="107">
        <v>3.0000000000000001E-3</v>
      </c>
      <c r="F184" s="108">
        <v>407.7</v>
      </c>
      <c r="G184" s="116">
        <v>1.22</v>
      </c>
    </row>
    <row r="185" spans="1:7">
      <c r="A185" s="117"/>
      <c r="B185" s="109"/>
      <c r="C185" s="109"/>
      <c r="D185" s="109"/>
      <c r="E185" s="189" t="s">
        <v>454</v>
      </c>
      <c r="F185" s="190"/>
      <c r="G185" s="118">
        <v>1.22</v>
      </c>
    </row>
    <row r="186" spans="1:7" ht="14.45" customHeight="1">
      <c r="A186" s="117"/>
      <c r="B186" s="109"/>
      <c r="C186" s="109"/>
      <c r="D186" s="109"/>
      <c r="E186" s="187" t="s">
        <v>424</v>
      </c>
      <c r="F186" s="188"/>
      <c r="G186" s="119">
        <v>5</v>
      </c>
    </row>
    <row r="187" spans="1:7" ht="14.45" customHeight="1">
      <c r="A187" s="117"/>
      <c r="B187" s="109"/>
      <c r="C187" s="109"/>
      <c r="D187" s="109"/>
      <c r="E187" s="187" t="s">
        <v>425</v>
      </c>
      <c r="F187" s="188"/>
      <c r="G187" s="119">
        <v>3.58</v>
      </c>
    </row>
    <row r="188" spans="1:7" ht="14.45" customHeight="1">
      <c r="A188" s="117"/>
      <c r="B188" s="109"/>
      <c r="C188" s="109"/>
      <c r="D188" s="109"/>
      <c r="E188" s="187" t="s">
        <v>426</v>
      </c>
      <c r="F188" s="188"/>
      <c r="G188" s="119">
        <v>8.58</v>
      </c>
    </row>
    <row r="189" spans="1:7" ht="14.45" customHeight="1">
      <c r="A189" s="117"/>
      <c r="B189" s="109"/>
      <c r="C189" s="109"/>
      <c r="D189" s="109"/>
      <c r="E189" s="187" t="s">
        <v>427</v>
      </c>
      <c r="F189" s="188"/>
      <c r="G189" s="119">
        <v>2.4882</v>
      </c>
    </row>
    <row r="190" spans="1:7">
      <c r="A190" s="117"/>
      <c r="B190" s="109"/>
      <c r="C190" s="109"/>
      <c r="D190" s="109"/>
      <c r="E190" s="187" t="s">
        <v>428</v>
      </c>
      <c r="F190" s="188"/>
      <c r="G190" s="119">
        <v>11.07</v>
      </c>
    </row>
    <row r="191" spans="1:7">
      <c r="A191" s="117"/>
      <c r="B191" s="109"/>
      <c r="C191" s="196" t="s">
        <v>0</v>
      </c>
      <c r="D191" s="197"/>
      <c r="E191" s="109"/>
      <c r="F191" s="109"/>
      <c r="G191" s="120"/>
    </row>
    <row r="192" spans="1:7" ht="14.45" customHeight="1">
      <c r="A192" s="193" t="s">
        <v>358</v>
      </c>
      <c r="B192" s="194"/>
      <c r="C192" s="194"/>
      <c r="D192" s="194"/>
      <c r="E192" s="194"/>
      <c r="F192" s="194"/>
      <c r="G192" s="195"/>
    </row>
    <row r="193" spans="1:7" ht="14.45" customHeight="1">
      <c r="A193" s="191" t="s">
        <v>405</v>
      </c>
      <c r="B193" s="192"/>
      <c r="C193" s="110" t="s">
        <v>75</v>
      </c>
      <c r="D193" s="110" t="s">
        <v>76</v>
      </c>
      <c r="E193" s="110" t="s">
        <v>406</v>
      </c>
      <c r="F193" s="110" t="s">
        <v>407</v>
      </c>
      <c r="G193" s="114" t="s">
        <v>408</v>
      </c>
    </row>
    <row r="194" spans="1:7">
      <c r="A194" s="115" t="s">
        <v>485</v>
      </c>
      <c r="B194" s="106" t="s">
        <v>486</v>
      </c>
      <c r="C194" s="105" t="s">
        <v>77</v>
      </c>
      <c r="D194" s="105" t="s">
        <v>411</v>
      </c>
      <c r="E194" s="107">
        <v>0.87</v>
      </c>
      <c r="F194" s="108">
        <v>9.1594999999999995</v>
      </c>
      <c r="G194" s="116">
        <v>7.97</v>
      </c>
    </row>
    <row r="195" spans="1:7">
      <c r="A195" s="115" t="s">
        <v>409</v>
      </c>
      <c r="B195" s="106" t="s">
        <v>410</v>
      </c>
      <c r="C195" s="105" t="s">
        <v>77</v>
      </c>
      <c r="D195" s="105" t="s">
        <v>411</v>
      </c>
      <c r="E195" s="107">
        <v>0.87</v>
      </c>
      <c r="F195" s="108">
        <v>7.2747999999999999</v>
      </c>
      <c r="G195" s="116">
        <v>6.33</v>
      </c>
    </row>
    <row r="196" spans="1:7" ht="14.45" customHeight="1">
      <c r="A196" s="117"/>
      <c r="B196" s="109"/>
      <c r="C196" s="109"/>
      <c r="D196" s="109"/>
      <c r="E196" s="189" t="s">
        <v>414</v>
      </c>
      <c r="F196" s="190"/>
      <c r="G196" s="118">
        <v>14.3</v>
      </c>
    </row>
    <row r="197" spans="1:7">
      <c r="A197" s="191" t="s">
        <v>445</v>
      </c>
      <c r="B197" s="192"/>
      <c r="C197" s="110" t="s">
        <v>75</v>
      </c>
      <c r="D197" s="110" t="s">
        <v>76</v>
      </c>
      <c r="E197" s="110" t="s">
        <v>406</v>
      </c>
      <c r="F197" s="110" t="s">
        <v>407</v>
      </c>
      <c r="G197" s="114" t="s">
        <v>408</v>
      </c>
    </row>
    <row r="198" spans="1:7">
      <c r="A198" s="115" t="s">
        <v>489</v>
      </c>
      <c r="B198" s="106" t="s">
        <v>490</v>
      </c>
      <c r="C198" s="105" t="s">
        <v>77</v>
      </c>
      <c r="D198" s="105" t="s">
        <v>80</v>
      </c>
      <c r="E198" s="107">
        <v>2.5000000000000001E-2</v>
      </c>
      <c r="F198" s="108">
        <v>257.08999999999997</v>
      </c>
      <c r="G198" s="116">
        <v>6.43</v>
      </c>
    </row>
    <row r="199" spans="1:7">
      <c r="A199" s="117"/>
      <c r="B199" s="109"/>
      <c r="C199" s="109"/>
      <c r="D199" s="109"/>
      <c r="E199" s="189" t="s">
        <v>454</v>
      </c>
      <c r="F199" s="190"/>
      <c r="G199" s="118">
        <v>6.43</v>
      </c>
    </row>
    <row r="200" spans="1:7" ht="14.45" customHeight="1">
      <c r="A200" s="117"/>
      <c r="B200" s="109"/>
      <c r="C200" s="109"/>
      <c r="D200" s="109"/>
      <c r="E200" s="187" t="s">
        <v>424</v>
      </c>
      <c r="F200" s="188"/>
      <c r="G200" s="119">
        <v>20.73</v>
      </c>
    </row>
    <row r="201" spans="1:7" ht="14.45" customHeight="1">
      <c r="A201" s="117"/>
      <c r="B201" s="109"/>
      <c r="C201" s="109"/>
      <c r="D201" s="109"/>
      <c r="E201" s="187" t="s">
        <v>425</v>
      </c>
      <c r="F201" s="188"/>
      <c r="G201" s="119">
        <v>14.08</v>
      </c>
    </row>
    <row r="202" spans="1:7" ht="14.45" customHeight="1">
      <c r="A202" s="117"/>
      <c r="B202" s="109"/>
      <c r="C202" s="109"/>
      <c r="D202" s="109"/>
      <c r="E202" s="187" t="s">
        <v>426</v>
      </c>
      <c r="F202" s="188"/>
      <c r="G202" s="119">
        <v>34.81</v>
      </c>
    </row>
    <row r="203" spans="1:7" ht="14.45" customHeight="1">
      <c r="A203" s="117"/>
      <c r="B203" s="109"/>
      <c r="C203" s="109"/>
      <c r="D203" s="109"/>
      <c r="E203" s="187" t="s">
        <v>427</v>
      </c>
      <c r="F203" s="188"/>
      <c r="G203" s="119">
        <v>10.094900000000001</v>
      </c>
    </row>
    <row r="204" spans="1:7">
      <c r="A204" s="117"/>
      <c r="B204" s="109"/>
      <c r="C204" s="109"/>
      <c r="D204" s="109"/>
      <c r="E204" s="187" t="s">
        <v>428</v>
      </c>
      <c r="F204" s="188"/>
      <c r="G204" s="119">
        <v>44.9</v>
      </c>
    </row>
    <row r="205" spans="1:7">
      <c r="A205" s="117"/>
      <c r="B205" s="109"/>
      <c r="C205" s="196" t="s">
        <v>0</v>
      </c>
      <c r="D205" s="197"/>
      <c r="E205" s="109"/>
      <c r="F205" s="109"/>
      <c r="G205" s="120"/>
    </row>
    <row r="206" spans="1:7" ht="14.45" customHeight="1">
      <c r="A206" s="193" t="s">
        <v>359</v>
      </c>
      <c r="B206" s="194"/>
      <c r="C206" s="194"/>
      <c r="D206" s="194"/>
      <c r="E206" s="194"/>
      <c r="F206" s="194"/>
      <c r="G206" s="195"/>
    </row>
    <row r="207" spans="1:7" ht="14.45" customHeight="1">
      <c r="A207" s="191" t="s">
        <v>405</v>
      </c>
      <c r="B207" s="192"/>
      <c r="C207" s="110" t="s">
        <v>75</v>
      </c>
      <c r="D207" s="110" t="s">
        <v>76</v>
      </c>
      <c r="E207" s="110" t="s">
        <v>406</v>
      </c>
      <c r="F207" s="110" t="s">
        <v>407</v>
      </c>
      <c r="G207" s="114" t="s">
        <v>408</v>
      </c>
    </row>
    <row r="208" spans="1:7">
      <c r="A208" s="115" t="s">
        <v>485</v>
      </c>
      <c r="B208" s="106" t="s">
        <v>486</v>
      </c>
      <c r="C208" s="105" t="s">
        <v>77</v>
      </c>
      <c r="D208" s="105" t="s">
        <v>411</v>
      </c>
      <c r="E208" s="107">
        <v>1.2</v>
      </c>
      <c r="F208" s="108">
        <v>9.1594999999999995</v>
      </c>
      <c r="G208" s="116">
        <v>10.99</v>
      </c>
    </row>
    <row r="209" spans="1:7">
      <c r="A209" s="115" t="s">
        <v>409</v>
      </c>
      <c r="B209" s="106" t="s">
        <v>410</v>
      </c>
      <c r="C209" s="105" t="s">
        <v>77</v>
      </c>
      <c r="D209" s="105" t="s">
        <v>411</v>
      </c>
      <c r="E209" s="107">
        <v>0.6</v>
      </c>
      <c r="F209" s="108">
        <v>7.2747999999999999</v>
      </c>
      <c r="G209" s="116">
        <v>4.3600000000000003</v>
      </c>
    </row>
    <row r="210" spans="1:7" ht="14.45" customHeight="1">
      <c r="A210" s="117"/>
      <c r="B210" s="109"/>
      <c r="C210" s="109"/>
      <c r="D210" s="109"/>
      <c r="E210" s="189" t="s">
        <v>414</v>
      </c>
      <c r="F210" s="190"/>
      <c r="G210" s="118">
        <v>15.35</v>
      </c>
    </row>
    <row r="211" spans="1:7">
      <c r="A211" s="191" t="s">
        <v>415</v>
      </c>
      <c r="B211" s="192"/>
      <c r="C211" s="110" t="s">
        <v>75</v>
      </c>
      <c r="D211" s="110" t="s">
        <v>76</v>
      </c>
      <c r="E211" s="110" t="s">
        <v>406</v>
      </c>
      <c r="F211" s="110" t="s">
        <v>407</v>
      </c>
      <c r="G211" s="114" t="s">
        <v>408</v>
      </c>
    </row>
    <row r="212" spans="1:7">
      <c r="A212" s="115" t="s">
        <v>491</v>
      </c>
      <c r="B212" s="106" t="s">
        <v>492</v>
      </c>
      <c r="C212" s="105" t="s">
        <v>77</v>
      </c>
      <c r="D212" s="105" t="s">
        <v>78</v>
      </c>
      <c r="E212" s="107">
        <v>1.05</v>
      </c>
      <c r="F212" s="108">
        <v>35.85</v>
      </c>
      <c r="G212" s="116">
        <v>37.64</v>
      </c>
    </row>
    <row r="213" spans="1:7">
      <c r="A213" s="115" t="s">
        <v>493</v>
      </c>
      <c r="B213" s="106" t="s">
        <v>494</v>
      </c>
      <c r="C213" s="105" t="s">
        <v>77</v>
      </c>
      <c r="D213" s="105" t="s">
        <v>86</v>
      </c>
      <c r="E213" s="107">
        <v>5</v>
      </c>
      <c r="F213" s="108">
        <v>0.63</v>
      </c>
      <c r="G213" s="116">
        <v>3.15</v>
      </c>
    </row>
    <row r="214" spans="1:7">
      <c r="A214" s="115" t="s">
        <v>495</v>
      </c>
      <c r="B214" s="106" t="s">
        <v>496</v>
      </c>
      <c r="C214" s="105" t="s">
        <v>77</v>
      </c>
      <c r="D214" s="105" t="s">
        <v>86</v>
      </c>
      <c r="E214" s="107">
        <v>1.2</v>
      </c>
      <c r="F214" s="108">
        <v>3.1</v>
      </c>
      <c r="G214" s="116">
        <v>3.72</v>
      </c>
    </row>
    <row r="215" spans="1:7">
      <c r="A215" s="117"/>
      <c r="B215" s="109"/>
      <c r="C215" s="109"/>
      <c r="D215" s="109"/>
      <c r="E215" s="189" t="s">
        <v>423</v>
      </c>
      <c r="F215" s="190"/>
      <c r="G215" s="118">
        <v>44.51</v>
      </c>
    </row>
    <row r="216" spans="1:7" ht="14.45" customHeight="1">
      <c r="A216" s="117"/>
      <c r="B216" s="109"/>
      <c r="C216" s="109"/>
      <c r="D216" s="109"/>
      <c r="E216" s="187" t="s">
        <v>424</v>
      </c>
      <c r="F216" s="188"/>
      <c r="G216" s="119">
        <v>59.86</v>
      </c>
    </row>
    <row r="217" spans="1:7" ht="14.45" customHeight="1">
      <c r="A217" s="117"/>
      <c r="B217" s="109"/>
      <c r="C217" s="109"/>
      <c r="D217" s="109"/>
      <c r="E217" s="187" t="s">
        <v>425</v>
      </c>
      <c r="F217" s="188"/>
      <c r="G217" s="119">
        <v>13.74</v>
      </c>
    </row>
    <row r="218" spans="1:7" ht="14.45" customHeight="1">
      <c r="A218" s="117"/>
      <c r="B218" s="109"/>
      <c r="C218" s="109"/>
      <c r="D218" s="109"/>
      <c r="E218" s="187" t="s">
        <v>426</v>
      </c>
      <c r="F218" s="188"/>
      <c r="G218" s="119">
        <v>73.599999999999994</v>
      </c>
    </row>
    <row r="219" spans="1:7" ht="14.45" customHeight="1">
      <c r="A219" s="117"/>
      <c r="B219" s="109"/>
      <c r="C219" s="109"/>
      <c r="D219" s="109"/>
      <c r="E219" s="187" t="s">
        <v>427</v>
      </c>
      <c r="F219" s="188"/>
      <c r="G219" s="119">
        <v>21.344000000000001</v>
      </c>
    </row>
    <row r="220" spans="1:7">
      <c r="A220" s="117"/>
      <c r="B220" s="109"/>
      <c r="C220" s="109"/>
      <c r="D220" s="109"/>
      <c r="E220" s="187" t="s">
        <v>428</v>
      </c>
      <c r="F220" s="188"/>
      <c r="G220" s="119">
        <v>94.94</v>
      </c>
    </row>
    <row r="221" spans="1:7">
      <c r="A221" s="117"/>
      <c r="B221" s="109"/>
      <c r="C221" s="196" t="s">
        <v>0</v>
      </c>
      <c r="D221" s="197"/>
      <c r="E221" s="109"/>
      <c r="F221" s="109"/>
      <c r="G221" s="120"/>
    </row>
    <row r="222" spans="1:7" ht="14.45" customHeight="1">
      <c r="A222" s="193" t="s">
        <v>360</v>
      </c>
      <c r="B222" s="194"/>
      <c r="C222" s="194"/>
      <c r="D222" s="194"/>
      <c r="E222" s="194"/>
      <c r="F222" s="194"/>
      <c r="G222" s="195"/>
    </row>
    <row r="223" spans="1:7" ht="14.45" customHeight="1">
      <c r="A223" s="191" t="s">
        <v>405</v>
      </c>
      <c r="B223" s="192"/>
      <c r="C223" s="110" t="s">
        <v>75</v>
      </c>
      <c r="D223" s="110" t="s">
        <v>76</v>
      </c>
      <c r="E223" s="110" t="s">
        <v>406</v>
      </c>
      <c r="F223" s="110" t="s">
        <v>407</v>
      </c>
      <c r="G223" s="114" t="s">
        <v>408</v>
      </c>
    </row>
    <row r="224" spans="1:7">
      <c r="A224" s="115" t="s">
        <v>485</v>
      </c>
      <c r="B224" s="106" t="s">
        <v>486</v>
      </c>
      <c r="C224" s="105" t="s">
        <v>77</v>
      </c>
      <c r="D224" s="105" t="s">
        <v>411</v>
      </c>
      <c r="E224" s="107">
        <v>0.7</v>
      </c>
      <c r="F224" s="108">
        <v>9.1594999999999995</v>
      </c>
      <c r="G224" s="116">
        <v>6.41</v>
      </c>
    </row>
    <row r="225" spans="1:7">
      <c r="A225" s="115" t="s">
        <v>409</v>
      </c>
      <c r="B225" s="106" t="s">
        <v>410</v>
      </c>
      <c r="C225" s="105" t="s">
        <v>77</v>
      </c>
      <c r="D225" s="105" t="s">
        <v>411</v>
      </c>
      <c r="E225" s="107">
        <v>0.7</v>
      </c>
      <c r="F225" s="108">
        <v>7.2747999999999999</v>
      </c>
      <c r="G225" s="116">
        <v>5.09</v>
      </c>
    </row>
    <row r="226" spans="1:7" ht="14.45" customHeight="1">
      <c r="A226" s="117"/>
      <c r="B226" s="109"/>
      <c r="C226" s="109"/>
      <c r="D226" s="109"/>
      <c r="E226" s="189" t="s">
        <v>414</v>
      </c>
      <c r="F226" s="190"/>
      <c r="G226" s="118">
        <v>11.5</v>
      </c>
    </row>
    <row r="227" spans="1:7">
      <c r="A227" s="191" t="s">
        <v>445</v>
      </c>
      <c r="B227" s="192"/>
      <c r="C227" s="110" t="s">
        <v>75</v>
      </c>
      <c r="D227" s="110" t="s">
        <v>76</v>
      </c>
      <c r="E227" s="110" t="s">
        <v>406</v>
      </c>
      <c r="F227" s="110" t="s">
        <v>407</v>
      </c>
      <c r="G227" s="114" t="s">
        <v>408</v>
      </c>
    </row>
    <row r="228" spans="1:7">
      <c r="A228" s="115" t="s">
        <v>489</v>
      </c>
      <c r="B228" s="106" t="s">
        <v>490</v>
      </c>
      <c r="C228" s="105" t="s">
        <v>77</v>
      </c>
      <c r="D228" s="105" t="s">
        <v>80</v>
      </c>
      <c r="E228" s="107">
        <v>2.5000000000000001E-2</v>
      </c>
      <c r="F228" s="108">
        <v>257.08999999999997</v>
      </c>
      <c r="G228" s="116">
        <v>6.43</v>
      </c>
    </row>
    <row r="229" spans="1:7">
      <c r="A229" s="117"/>
      <c r="B229" s="109"/>
      <c r="C229" s="109"/>
      <c r="D229" s="109"/>
      <c r="E229" s="189" t="s">
        <v>454</v>
      </c>
      <c r="F229" s="190"/>
      <c r="G229" s="118">
        <v>6.43</v>
      </c>
    </row>
    <row r="230" spans="1:7" ht="14.45" customHeight="1">
      <c r="A230" s="117"/>
      <c r="B230" s="109"/>
      <c r="C230" s="109"/>
      <c r="D230" s="109"/>
      <c r="E230" s="187" t="s">
        <v>424</v>
      </c>
      <c r="F230" s="188"/>
      <c r="G230" s="119">
        <v>17.93</v>
      </c>
    </row>
    <row r="231" spans="1:7" ht="14.45" customHeight="1">
      <c r="A231" s="117"/>
      <c r="B231" s="109"/>
      <c r="C231" s="109"/>
      <c r="D231" s="109"/>
      <c r="E231" s="187" t="s">
        <v>425</v>
      </c>
      <c r="F231" s="188"/>
      <c r="G231" s="119">
        <v>11.6</v>
      </c>
    </row>
    <row r="232" spans="1:7" ht="14.45" customHeight="1">
      <c r="A232" s="117"/>
      <c r="B232" s="109"/>
      <c r="C232" s="109"/>
      <c r="D232" s="109"/>
      <c r="E232" s="187" t="s">
        <v>426</v>
      </c>
      <c r="F232" s="188"/>
      <c r="G232" s="119">
        <v>29.53</v>
      </c>
    </row>
    <row r="233" spans="1:7" ht="14.45" customHeight="1">
      <c r="A233" s="117"/>
      <c r="B233" s="109"/>
      <c r="C233" s="109"/>
      <c r="D233" s="109"/>
      <c r="E233" s="187" t="s">
        <v>427</v>
      </c>
      <c r="F233" s="188"/>
      <c r="G233" s="119">
        <v>8.5637000000000008</v>
      </c>
    </row>
    <row r="234" spans="1:7">
      <c r="A234" s="117"/>
      <c r="B234" s="109"/>
      <c r="C234" s="109"/>
      <c r="D234" s="109"/>
      <c r="E234" s="187" t="s">
        <v>428</v>
      </c>
      <c r="F234" s="188"/>
      <c r="G234" s="119">
        <v>38.090000000000003</v>
      </c>
    </row>
    <row r="235" spans="1:7">
      <c r="A235" s="117"/>
      <c r="B235" s="109"/>
      <c r="C235" s="196" t="s">
        <v>0</v>
      </c>
      <c r="D235" s="197"/>
      <c r="E235" s="109"/>
      <c r="F235" s="109"/>
      <c r="G235" s="120"/>
    </row>
    <row r="236" spans="1:7" ht="14.45" customHeight="1">
      <c r="A236" s="193" t="s">
        <v>361</v>
      </c>
      <c r="B236" s="194"/>
      <c r="C236" s="194"/>
      <c r="D236" s="194"/>
      <c r="E236" s="194"/>
      <c r="F236" s="194"/>
      <c r="G236" s="195"/>
    </row>
    <row r="237" spans="1:7" ht="14.45" customHeight="1">
      <c r="A237" s="191" t="s">
        <v>405</v>
      </c>
      <c r="B237" s="192"/>
      <c r="C237" s="110" t="s">
        <v>75</v>
      </c>
      <c r="D237" s="110" t="s">
        <v>76</v>
      </c>
      <c r="E237" s="110" t="s">
        <v>406</v>
      </c>
      <c r="F237" s="110" t="s">
        <v>407</v>
      </c>
      <c r="G237" s="114" t="s">
        <v>408</v>
      </c>
    </row>
    <row r="238" spans="1:7">
      <c r="A238" s="115" t="s">
        <v>485</v>
      </c>
      <c r="B238" s="106" t="s">
        <v>486</v>
      </c>
      <c r="C238" s="105" t="s">
        <v>77</v>
      </c>
      <c r="D238" s="105" t="s">
        <v>411</v>
      </c>
      <c r="E238" s="107">
        <v>0.4</v>
      </c>
      <c r="F238" s="108">
        <v>9.1594999999999995</v>
      </c>
      <c r="G238" s="116">
        <v>3.66</v>
      </c>
    </row>
    <row r="239" spans="1:7">
      <c r="A239" s="115" t="s">
        <v>409</v>
      </c>
      <c r="B239" s="106" t="s">
        <v>410</v>
      </c>
      <c r="C239" s="105" t="s">
        <v>77</v>
      </c>
      <c r="D239" s="105" t="s">
        <v>411</v>
      </c>
      <c r="E239" s="107">
        <v>0.8</v>
      </c>
      <c r="F239" s="108">
        <v>7.2747999999999999</v>
      </c>
      <c r="G239" s="116">
        <v>5.82</v>
      </c>
    </row>
    <row r="240" spans="1:7" ht="14.45" customHeight="1">
      <c r="A240" s="117"/>
      <c r="B240" s="109"/>
      <c r="C240" s="109"/>
      <c r="D240" s="109"/>
      <c r="E240" s="189" t="s">
        <v>414</v>
      </c>
      <c r="F240" s="190"/>
      <c r="G240" s="118">
        <v>9.48</v>
      </c>
    </row>
    <row r="241" spans="1:7">
      <c r="A241" s="191" t="s">
        <v>415</v>
      </c>
      <c r="B241" s="192"/>
      <c r="C241" s="110" t="s">
        <v>75</v>
      </c>
      <c r="D241" s="110" t="s">
        <v>76</v>
      </c>
      <c r="E241" s="110" t="s">
        <v>406</v>
      </c>
      <c r="F241" s="110" t="s">
        <v>407</v>
      </c>
      <c r="G241" s="114" t="s">
        <v>408</v>
      </c>
    </row>
    <row r="242" spans="1:7">
      <c r="A242" s="115" t="s">
        <v>497</v>
      </c>
      <c r="B242" s="106" t="s">
        <v>498</v>
      </c>
      <c r="C242" s="105" t="s">
        <v>77</v>
      </c>
      <c r="D242" s="105" t="s">
        <v>499</v>
      </c>
      <c r="E242" s="107">
        <v>0.4</v>
      </c>
      <c r="F242" s="108">
        <v>29.7</v>
      </c>
      <c r="G242" s="116">
        <v>11.88</v>
      </c>
    </row>
    <row r="243" spans="1:7">
      <c r="A243" s="115" t="s">
        <v>500</v>
      </c>
      <c r="B243" s="106" t="s">
        <v>501</v>
      </c>
      <c r="C243" s="105" t="s">
        <v>77</v>
      </c>
      <c r="D243" s="105" t="s">
        <v>80</v>
      </c>
      <c r="E243" s="107">
        <v>0.11</v>
      </c>
      <c r="F243" s="108">
        <v>112.5</v>
      </c>
      <c r="G243" s="116">
        <v>12.38</v>
      </c>
    </row>
    <row r="244" spans="1:7">
      <c r="A244" s="115" t="s">
        <v>502</v>
      </c>
      <c r="B244" s="106" t="s">
        <v>503</v>
      </c>
      <c r="C244" s="105" t="s">
        <v>77</v>
      </c>
      <c r="D244" s="105" t="s">
        <v>80</v>
      </c>
      <c r="E244" s="107">
        <v>7.0000000000000007E-2</v>
      </c>
      <c r="F244" s="108">
        <v>48</v>
      </c>
      <c r="G244" s="116">
        <v>3.36</v>
      </c>
    </row>
    <row r="245" spans="1:7">
      <c r="A245" s="117"/>
      <c r="B245" s="109"/>
      <c r="C245" s="109"/>
      <c r="D245" s="109"/>
      <c r="E245" s="189" t="s">
        <v>423</v>
      </c>
      <c r="F245" s="190"/>
      <c r="G245" s="118">
        <v>27.62</v>
      </c>
    </row>
    <row r="246" spans="1:7" ht="14.45" customHeight="1">
      <c r="A246" s="117"/>
      <c r="B246" s="109"/>
      <c r="C246" s="109"/>
      <c r="D246" s="109"/>
      <c r="E246" s="187" t="s">
        <v>424</v>
      </c>
      <c r="F246" s="188"/>
      <c r="G246" s="119">
        <v>37.1</v>
      </c>
    </row>
    <row r="247" spans="1:7" ht="14.45" customHeight="1">
      <c r="A247" s="117"/>
      <c r="B247" s="109"/>
      <c r="C247" s="109"/>
      <c r="D247" s="109"/>
      <c r="E247" s="187" t="s">
        <v>425</v>
      </c>
      <c r="F247" s="188"/>
      <c r="G247" s="119">
        <v>8.48</v>
      </c>
    </row>
    <row r="248" spans="1:7" ht="14.45" customHeight="1">
      <c r="A248" s="117"/>
      <c r="B248" s="109"/>
      <c r="C248" s="109"/>
      <c r="D248" s="109"/>
      <c r="E248" s="187" t="s">
        <v>426</v>
      </c>
      <c r="F248" s="188"/>
      <c r="G248" s="119">
        <v>45.58</v>
      </c>
    </row>
    <row r="249" spans="1:7" ht="14.45" customHeight="1">
      <c r="A249" s="117"/>
      <c r="B249" s="109"/>
      <c r="C249" s="109"/>
      <c r="D249" s="109"/>
      <c r="E249" s="187" t="s">
        <v>427</v>
      </c>
      <c r="F249" s="188"/>
      <c r="G249" s="119">
        <v>13.2182</v>
      </c>
    </row>
    <row r="250" spans="1:7">
      <c r="A250" s="117"/>
      <c r="B250" s="109"/>
      <c r="C250" s="109"/>
      <c r="D250" s="109"/>
      <c r="E250" s="187" t="s">
        <v>428</v>
      </c>
      <c r="F250" s="188"/>
      <c r="G250" s="119">
        <v>58.8</v>
      </c>
    </row>
    <row r="251" spans="1:7">
      <c r="A251" s="117"/>
      <c r="B251" s="109"/>
      <c r="C251" s="196" t="s">
        <v>0</v>
      </c>
      <c r="D251" s="197"/>
      <c r="E251" s="109"/>
      <c r="F251" s="109"/>
      <c r="G251" s="120"/>
    </row>
    <row r="252" spans="1:7" ht="14.45" customHeight="1">
      <c r="A252" s="193" t="s">
        <v>362</v>
      </c>
      <c r="B252" s="194"/>
      <c r="C252" s="194"/>
      <c r="D252" s="194"/>
      <c r="E252" s="194"/>
      <c r="F252" s="194"/>
      <c r="G252" s="195"/>
    </row>
    <row r="253" spans="1:7" ht="14.45" customHeight="1">
      <c r="A253" s="191" t="s">
        <v>405</v>
      </c>
      <c r="B253" s="192"/>
      <c r="C253" s="110" t="s">
        <v>75</v>
      </c>
      <c r="D253" s="110" t="s">
        <v>76</v>
      </c>
      <c r="E253" s="110" t="s">
        <v>406</v>
      </c>
      <c r="F253" s="110" t="s">
        <v>407</v>
      </c>
      <c r="G253" s="114" t="s">
        <v>408</v>
      </c>
    </row>
    <row r="254" spans="1:7">
      <c r="A254" s="115" t="s">
        <v>409</v>
      </c>
      <c r="B254" s="106" t="s">
        <v>410</v>
      </c>
      <c r="C254" s="105" t="s">
        <v>77</v>
      </c>
      <c r="D254" s="105" t="s">
        <v>411</v>
      </c>
      <c r="E254" s="107">
        <v>0.8</v>
      </c>
      <c r="F254" s="108">
        <v>7.2747999999999999</v>
      </c>
      <c r="G254" s="116">
        <v>5.82</v>
      </c>
    </row>
    <row r="255" spans="1:7">
      <c r="A255" s="115" t="s">
        <v>485</v>
      </c>
      <c r="B255" s="106" t="s">
        <v>486</v>
      </c>
      <c r="C255" s="105" t="s">
        <v>77</v>
      </c>
      <c r="D255" s="105" t="s">
        <v>411</v>
      </c>
      <c r="E255" s="107">
        <v>0.6</v>
      </c>
      <c r="F255" s="108">
        <v>9.1594999999999995</v>
      </c>
      <c r="G255" s="116">
        <v>5.5</v>
      </c>
    </row>
    <row r="256" spans="1:7" ht="14.45" customHeight="1">
      <c r="A256" s="117"/>
      <c r="B256" s="109"/>
      <c r="C256" s="109"/>
      <c r="D256" s="109"/>
      <c r="E256" s="189" t="s">
        <v>414</v>
      </c>
      <c r="F256" s="190"/>
      <c r="G256" s="118">
        <v>11.32</v>
      </c>
    </row>
    <row r="257" spans="1:7">
      <c r="A257" s="191" t="s">
        <v>415</v>
      </c>
      <c r="B257" s="192"/>
      <c r="C257" s="110" t="s">
        <v>75</v>
      </c>
      <c r="D257" s="110" t="s">
        <v>76</v>
      </c>
      <c r="E257" s="110" t="s">
        <v>406</v>
      </c>
      <c r="F257" s="110" t="s">
        <v>407</v>
      </c>
      <c r="G257" s="114" t="s">
        <v>408</v>
      </c>
    </row>
    <row r="258" spans="1:7">
      <c r="A258" s="115" t="s">
        <v>502</v>
      </c>
      <c r="B258" s="106" t="s">
        <v>503</v>
      </c>
      <c r="C258" s="105" t="s">
        <v>77</v>
      </c>
      <c r="D258" s="105" t="s">
        <v>80</v>
      </c>
      <c r="E258" s="107">
        <v>3.6999999999999998E-2</v>
      </c>
      <c r="F258" s="108">
        <v>48</v>
      </c>
      <c r="G258" s="116">
        <v>1.78</v>
      </c>
    </row>
    <row r="259" spans="1:7">
      <c r="A259" s="115" t="s">
        <v>497</v>
      </c>
      <c r="B259" s="106" t="s">
        <v>498</v>
      </c>
      <c r="C259" s="105" t="s">
        <v>77</v>
      </c>
      <c r="D259" s="105" t="s">
        <v>499</v>
      </c>
      <c r="E259" s="107">
        <v>0.15</v>
      </c>
      <c r="F259" s="108">
        <v>29.7</v>
      </c>
      <c r="G259" s="116">
        <v>4.46</v>
      </c>
    </row>
    <row r="260" spans="1:7">
      <c r="A260" s="117"/>
      <c r="B260" s="109"/>
      <c r="C260" s="109"/>
      <c r="D260" s="109"/>
      <c r="E260" s="189" t="s">
        <v>423</v>
      </c>
      <c r="F260" s="190"/>
      <c r="G260" s="118">
        <v>6.24</v>
      </c>
    </row>
    <row r="261" spans="1:7" ht="14.45" customHeight="1">
      <c r="A261" s="117"/>
      <c r="B261" s="109"/>
      <c r="C261" s="109"/>
      <c r="D261" s="109"/>
      <c r="E261" s="187" t="s">
        <v>424</v>
      </c>
      <c r="F261" s="188"/>
      <c r="G261" s="119">
        <v>17.559999999999999</v>
      </c>
    </row>
    <row r="262" spans="1:7" ht="14.45" customHeight="1">
      <c r="A262" s="117"/>
      <c r="B262" s="109"/>
      <c r="C262" s="109"/>
      <c r="D262" s="109"/>
      <c r="E262" s="187" t="s">
        <v>425</v>
      </c>
      <c r="F262" s="188"/>
      <c r="G262" s="119">
        <v>10.11</v>
      </c>
    </row>
    <row r="263" spans="1:7" ht="14.45" customHeight="1">
      <c r="A263" s="117"/>
      <c r="B263" s="109"/>
      <c r="C263" s="109"/>
      <c r="D263" s="109"/>
      <c r="E263" s="187" t="s">
        <v>426</v>
      </c>
      <c r="F263" s="188"/>
      <c r="G263" s="119">
        <v>27.67</v>
      </c>
    </row>
    <row r="264" spans="1:7" ht="14.45" customHeight="1">
      <c r="A264" s="117"/>
      <c r="B264" s="109"/>
      <c r="C264" s="109"/>
      <c r="D264" s="109"/>
      <c r="E264" s="187" t="s">
        <v>427</v>
      </c>
      <c r="F264" s="188"/>
      <c r="G264" s="119">
        <v>8.0243000000000002</v>
      </c>
    </row>
    <row r="265" spans="1:7">
      <c r="A265" s="117"/>
      <c r="B265" s="109"/>
      <c r="C265" s="109"/>
      <c r="D265" s="109"/>
      <c r="E265" s="187" t="s">
        <v>428</v>
      </c>
      <c r="F265" s="188"/>
      <c r="G265" s="119">
        <v>35.69</v>
      </c>
    </row>
    <row r="266" spans="1:7">
      <c r="A266" s="117"/>
      <c r="B266" s="109"/>
      <c r="C266" s="196" t="s">
        <v>0</v>
      </c>
      <c r="D266" s="197"/>
      <c r="E266" s="109"/>
      <c r="F266" s="109"/>
      <c r="G266" s="120"/>
    </row>
    <row r="267" spans="1:7" ht="14.45" customHeight="1">
      <c r="A267" s="193" t="s">
        <v>363</v>
      </c>
      <c r="B267" s="194"/>
      <c r="C267" s="194"/>
      <c r="D267" s="194"/>
      <c r="E267" s="194"/>
      <c r="F267" s="194"/>
      <c r="G267" s="195"/>
    </row>
    <row r="268" spans="1:7" ht="14.45" customHeight="1">
      <c r="A268" s="191" t="s">
        <v>405</v>
      </c>
      <c r="B268" s="192"/>
      <c r="C268" s="110" t="s">
        <v>75</v>
      </c>
      <c r="D268" s="110" t="s">
        <v>76</v>
      </c>
      <c r="E268" s="110" t="s">
        <v>406</v>
      </c>
      <c r="F268" s="110" t="s">
        <v>407</v>
      </c>
      <c r="G268" s="114" t="s">
        <v>408</v>
      </c>
    </row>
    <row r="269" spans="1:7">
      <c r="A269" s="115" t="s">
        <v>485</v>
      </c>
      <c r="B269" s="106" t="s">
        <v>486</v>
      </c>
      <c r="C269" s="105" t="s">
        <v>77</v>
      </c>
      <c r="D269" s="105" t="s">
        <v>411</v>
      </c>
      <c r="E269" s="107">
        <v>1.2</v>
      </c>
      <c r="F269" s="108">
        <v>9.1594999999999995</v>
      </c>
      <c r="G269" s="116">
        <v>10.99</v>
      </c>
    </row>
    <row r="270" spans="1:7">
      <c r="A270" s="115" t="s">
        <v>409</v>
      </c>
      <c r="B270" s="106" t="s">
        <v>410</v>
      </c>
      <c r="C270" s="105" t="s">
        <v>77</v>
      </c>
      <c r="D270" s="105" t="s">
        <v>411</v>
      </c>
      <c r="E270" s="107">
        <v>0.6</v>
      </c>
      <c r="F270" s="108">
        <v>7.2747999999999999</v>
      </c>
      <c r="G270" s="116">
        <v>4.3600000000000003</v>
      </c>
    </row>
    <row r="271" spans="1:7" ht="14.45" customHeight="1">
      <c r="A271" s="117"/>
      <c r="B271" s="109"/>
      <c r="C271" s="109"/>
      <c r="D271" s="109"/>
      <c r="E271" s="189" t="s">
        <v>414</v>
      </c>
      <c r="F271" s="190"/>
      <c r="G271" s="118">
        <v>15.35</v>
      </c>
    </row>
    <row r="272" spans="1:7">
      <c r="A272" s="191" t="s">
        <v>415</v>
      </c>
      <c r="B272" s="192"/>
      <c r="C272" s="110" t="s">
        <v>75</v>
      </c>
      <c r="D272" s="110" t="s">
        <v>76</v>
      </c>
      <c r="E272" s="110" t="s">
        <v>406</v>
      </c>
      <c r="F272" s="110" t="s">
        <v>407</v>
      </c>
      <c r="G272" s="114" t="s">
        <v>408</v>
      </c>
    </row>
    <row r="273" spans="1:7">
      <c r="A273" s="115" t="s">
        <v>493</v>
      </c>
      <c r="B273" s="106" t="s">
        <v>494</v>
      </c>
      <c r="C273" s="105" t="s">
        <v>77</v>
      </c>
      <c r="D273" s="105" t="s">
        <v>86</v>
      </c>
      <c r="E273" s="107">
        <v>5</v>
      </c>
      <c r="F273" s="108">
        <v>0.63</v>
      </c>
      <c r="G273" s="116">
        <v>3.15</v>
      </c>
    </row>
    <row r="274" spans="1:7">
      <c r="A274" s="115" t="s">
        <v>495</v>
      </c>
      <c r="B274" s="106" t="s">
        <v>496</v>
      </c>
      <c r="C274" s="105" t="s">
        <v>77</v>
      </c>
      <c r="D274" s="105" t="s">
        <v>86</v>
      </c>
      <c r="E274" s="107">
        <v>1.2</v>
      </c>
      <c r="F274" s="108">
        <v>3.1</v>
      </c>
      <c r="G274" s="116">
        <v>3.72</v>
      </c>
    </row>
    <row r="275" spans="1:7">
      <c r="A275" s="115" t="s">
        <v>504</v>
      </c>
      <c r="B275" s="106" t="s">
        <v>505</v>
      </c>
      <c r="C275" s="105" t="s">
        <v>77</v>
      </c>
      <c r="D275" s="105" t="s">
        <v>78</v>
      </c>
      <c r="E275" s="107">
        <v>1.05</v>
      </c>
      <c r="F275" s="108">
        <v>32.4</v>
      </c>
      <c r="G275" s="116">
        <v>34.020000000000003</v>
      </c>
    </row>
    <row r="276" spans="1:7">
      <c r="A276" s="117"/>
      <c r="B276" s="109"/>
      <c r="C276" s="109"/>
      <c r="D276" s="109"/>
      <c r="E276" s="189" t="s">
        <v>423</v>
      </c>
      <c r="F276" s="190"/>
      <c r="G276" s="118">
        <v>40.89</v>
      </c>
    </row>
    <row r="277" spans="1:7" ht="14.45" customHeight="1">
      <c r="A277" s="117"/>
      <c r="B277" s="109"/>
      <c r="C277" s="109"/>
      <c r="D277" s="109"/>
      <c r="E277" s="187" t="s">
        <v>424</v>
      </c>
      <c r="F277" s="188"/>
      <c r="G277" s="119">
        <v>56.24</v>
      </c>
    </row>
    <row r="278" spans="1:7" ht="14.45" customHeight="1">
      <c r="A278" s="117"/>
      <c r="B278" s="109"/>
      <c r="C278" s="109"/>
      <c r="D278" s="109"/>
      <c r="E278" s="187" t="s">
        <v>425</v>
      </c>
      <c r="F278" s="188"/>
      <c r="G278" s="119">
        <v>13.74</v>
      </c>
    </row>
    <row r="279" spans="1:7" ht="14.45" customHeight="1">
      <c r="A279" s="117"/>
      <c r="B279" s="109"/>
      <c r="C279" s="109"/>
      <c r="D279" s="109"/>
      <c r="E279" s="187" t="s">
        <v>426</v>
      </c>
      <c r="F279" s="188"/>
      <c r="G279" s="119">
        <v>69.98</v>
      </c>
    </row>
    <row r="280" spans="1:7" ht="14.45" customHeight="1">
      <c r="A280" s="117"/>
      <c r="B280" s="109"/>
      <c r="C280" s="109"/>
      <c r="D280" s="109"/>
      <c r="E280" s="187" t="s">
        <v>427</v>
      </c>
      <c r="F280" s="188"/>
      <c r="G280" s="119">
        <v>20.2942</v>
      </c>
    </row>
    <row r="281" spans="1:7">
      <c r="A281" s="117"/>
      <c r="B281" s="109"/>
      <c r="C281" s="109"/>
      <c r="D281" s="109"/>
      <c r="E281" s="187" t="s">
        <v>428</v>
      </c>
      <c r="F281" s="188"/>
      <c r="G281" s="119">
        <v>90.27</v>
      </c>
    </row>
    <row r="282" spans="1:7">
      <c r="A282" s="117"/>
      <c r="B282" s="109"/>
      <c r="C282" s="196" t="s">
        <v>0</v>
      </c>
      <c r="D282" s="197"/>
      <c r="E282" s="109"/>
      <c r="F282" s="109"/>
      <c r="G282" s="120"/>
    </row>
    <row r="283" spans="1:7" ht="14.45" customHeight="1">
      <c r="A283" s="193" t="s">
        <v>364</v>
      </c>
      <c r="B283" s="194"/>
      <c r="C283" s="194"/>
      <c r="D283" s="194"/>
      <c r="E283" s="194"/>
      <c r="F283" s="194"/>
      <c r="G283" s="195"/>
    </row>
    <row r="284" spans="1:7">
      <c r="A284" s="191" t="s">
        <v>445</v>
      </c>
      <c r="B284" s="192"/>
      <c r="C284" s="110" t="s">
        <v>75</v>
      </c>
      <c r="D284" s="110" t="s">
        <v>76</v>
      </c>
      <c r="E284" s="110" t="s">
        <v>406</v>
      </c>
      <c r="F284" s="110" t="s">
        <v>407</v>
      </c>
      <c r="G284" s="114" t="s">
        <v>408</v>
      </c>
    </row>
    <row r="285" spans="1:7">
      <c r="A285" s="115" t="s">
        <v>79</v>
      </c>
      <c r="B285" s="106" t="s">
        <v>506</v>
      </c>
      <c r="C285" s="105" t="s">
        <v>77</v>
      </c>
      <c r="D285" s="105" t="s">
        <v>80</v>
      </c>
      <c r="E285" s="107">
        <v>0.02</v>
      </c>
      <c r="F285" s="108">
        <v>21.82</v>
      </c>
      <c r="G285" s="116">
        <v>0.44</v>
      </c>
    </row>
    <row r="286" spans="1:7">
      <c r="A286" s="115" t="s">
        <v>507</v>
      </c>
      <c r="B286" s="106" t="s">
        <v>508</v>
      </c>
      <c r="C286" s="105" t="s">
        <v>77</v>
      </c>
      <c r="D286" s="105" t="s">
        <v>80</v>
      </c>
      <c r="E286" s="107">
        <v>0.02</v>
      </c>
      <c r="F286" s="108">
        <v>339.92</v>
      </c>
      <c r="G286" s="116">
        <v>6.8</v>
      </c>
    </row>
    <row r="287" spans="1:7">
      <c r="A287" s="115" t="s">
        <v>509</v>
      </c>
      <c r="B287" s="106" t="s">
        <v>510</v>
      </c>
      <c r="C287" s="105" t="s">
        <v>77</v>
      </c>
      <c r="D287" s="105" t="s">
        <v>80</v>
      </c>
      <c r="E287" s="107">
        <v>7.0000000000000001E-3</v>
      </c>
      <c r="F287" s="108">
        <v>768.77</v>
      </c>
      <c r="G287" s="116">
        <v>5.38</v>
      </c>
    </row>
    <row r="288" spans="1:7">
      <c r="A288" s="115" t="s">
        <v>511</v>
      </c>
      <c r="B288" s="106" t="s">
        <v>512</v>
      </c>
      <c r="C288" s="105" t="s">
        <v>77</v>
      </c>
      <c r="D288" s="105" t="s">
        <v>78</v>
      </c>
      <c r="E288" s="107">
        <v>1</v>
      </c>
      <c r="F288" s="108">
        <v>48.65</v>
      </c>
      <c r="G288" s="116">
        <v>48.65</v>
      </c>
    </row>
    <row r="289" spans="1:7">
      <c r="A289" s="117"/>
      <c r="B289" s="109"/>
      <c r="C289" s="109"/>
      <c r="D289" s="109"/>
      <c r="E289" s="189" t="s">
        <v>454</v>
      </c>
      <c r="F289" s="190"/>
      <c r="G289" s="118">
        <v>61.27</v>
      </c>
    </row>
    <row r="290" spans="1:7" ht="14.45" customHeight="1">
      <c r="A290" s="117"/>
      <c r="B290" s="109"/>
      <c r="C290" s="109"/>
      <c r="D290" s="109"/>
      <c r="E290" s="187" t="s">
        <v>424</v>
      </c>
      <c r="F290" s="188"/>
      <c r="G290" s="119">
        <v>61.27</v>
      </c>
    </row>
    <row r="291" spans="1:7" ht="14.45" customHeight="1">
      <c r="A291" s="117"/>
      <c r="B291" s="109"/>
      <c r="C291" s="109"/>
      <c r="D291" s="109"/>
      <c r="E291" s="187" t="s">
        <v>425</v>
      </c>
      <c r="F291" s="188"/>
      <c r="G291" s="119">
        <v>18.47</v>
      </c>
    </row>
    <row r="292" spans="1:7" ht="14.45" customHeight="1">
      <c r="A292" s="117"/>
      <c r="B292" s="109"/>
      <c r="C292" s="109"/>
      <c r="D292" s="109"/>
      <c r="E292" s="187" t="s">
        <v>426</v>
      </c>
      <c r="F292" s="188"/>
      <c r="G292" s="119">
        <v>79.739999999999995</v>
      </c>
    </row>
    <row r="293" spans="1:7" ht="14.45" customHeight="1">
      <c r="A293" s="117"/>
      <c r="B293" s="109"/>
      <c r="C293" s="109"/>
      <c r="D293" s="109"/>
      <c r="E293" s="187" t="s">
        <v>427</v>
      </c>
      <c r="F293" s="188"/>
      <c r="G293" s="119">
        <v>23.124600000000001</v>
      </c>
    </row>
    <row r="294" spans="1:7">
      <c r="A294" s="117"/>
      <c r="B294" s="109"/>
      <c r="C294" s="109"/>
      <c r="D294" s="109"/>
      <c r="E294" s="187" t="s">
        <v>428</v>
      </c>
      <c r="F294" s="188"/>
      <c r="G294" s="119">
        <v>102.86</v>
      </c>
    </row>
    <row r="295" spans="1:7">
      <c r="A295" s="117"/>
      <c r="B295" s="109"/>
      <c r="C295" s="196" t="s">
        <v>0</v>
      </c>
      <c r="D295" s="197"/>
      <c r="E295" s="109"/>
      <c r="F295" s="109"/>
      <c r="G295" s="120"/>
    </row>
    <row r="296" spans="1:7" ht="24.6" customHeight="1">
      <c r="A296" s="193" t="s">
        <v>365</v>
      </c>
      <c r="B296" s="194"/>
      <c r="C296" s="194"/>
      <c r="D296" s="194"/>
      <c r="E296" s="194"/>
      <c r="F296" s="194"/>
      <c r="G296" s="195"/>
    </row>
    <row r="297" spans="1:7">
      <c r="A297" s="191" t="s">
        <v>445</v>
      </c>
      <c r="B297" s="192"/>
      <c r="C297" s="110" t="s">
        <v>75</v>
      </c>
      <c r="D297" s="110" t="s">
        <v>76</v>
      </c>
      <c r="E297" s="110" t="s">
        <v>406</v>
      </c>
      <c r="F297" s="110" t="s">
        <v>407</v>
      </c>
      <c r="G297" s="114" t="s">
        <v>408</v>
      </c>
    </row>
    <row r="298" spans="1:7" ht="22.5">
      <c r="A298" s="115" t="s">
        <v>513</v>
      </c>
      <c r="B298" s="106" t="s">
        <v>514</v>
      </c>
      <c r="C298" s="105" t="s">
        <v>81</v>
      </c>
      <c r="D298" s="105" t="s">
        <v>82</v>
      </c>
      <c r="E298" s="107">
        <v>2.2000000000000002</v>
      </c>
      <c r="F298" s="108">
        <v>2.75</v>
      </c>
      <c r="G298" s="116">
        <v>6.05</v>
      </c>
    </row>
    <row r="299" spans="1:7" ht="22.5">
      <c r="A299" s="115" t="s">
        <v>515</v>
      </c>
      <c r="B299" s="106" t="s">
        <v>516</v>
      </c>
      <c r="C299" s="105" t="s">
        <v>81</v>
      </c>
      <c r="D299" s="105" t="s">
        <v>85</v>
      </c>
      <c r="E299" s="107">
        <v>1</v>
      </c>
      <c r="F299" s="108">
        <v>1.75</v>
      </c>
      <c r="G299" s="116">
        <v>1.75</v>
      </c>
    </row>
    <row r="300" spans="1:7" ht="22.5">
      <c r="A300" s="115" t="s">
        <v>517</v>
      </c>
      <c r="B300" s="106" t="s">
        <v>518</v>
      </c>
      <c r="C300" s="105" t="s">
        <v>81</v>
      </c>
      <c r="D300" s="105" t="s">
        <v>82</v>
      </c>
      <c r="E300" s="107">
        <v>2.2000000000000002</v>
      </c>
      <c r="F300" s="108">
        <v>6.18</v>
      </c>
      <c r="G300" s="116">
        <v>13.6</v>
      </c>
    </row>
    <row r="301" spans="1:7" ht="33.75">
      <c r="A301" s="115" t="s">
        <v>519</v>
      </c>
      <c r="B301" s="106" t="s">
        <v>520</v>
      </c>
      <c r="C301" s="105" t="s">
        <v>81</v>
      </c>
      <c r="D301" s="105" t="s">
        <v>82</v>
      </c>
      <c r="E301" s="107">
        <v>2</v>
      </c>
      <c r="F301" s="108">
        <v>2.74</v>
      </c>
      <c r="G301" s="116">
        <v>5.48</v>
      </c>
    </row>
    <row r="302" spans="1:7" ht="33.75">
      <c r="A302" s="115" t="s">
        <v>521</v>
      </c>
      <c r="B302" s="106" t="s">
        <v>522</v>
      </c>
      <c r="C302" s="105" t="s">
        <v>81</v>
      </c>
      <c r="D302" s="105" t="s">
        <v>82</v>
      </c>
      <c r="E302" s="107">
        <v>2.2000000000000002</v>
      </c>
      <c r="F302" s="108">
        <v>3.81</v>
      </c>
      <c r="G302" s="116">
        <v>8.3800000000000008</v>
      </c>
    </row>
    <row r="303" spans="1:7" ht="33.75">
      <c r="A303" s="115" t="s">
        <v>523</v>
      </c>
      <c r="B303" s="106" t="s">
        <v>524</v>
      </c>
      <c r="C303" s="105" t="s">
        <v>81</v>
      </c>
      <c r="D303" s="105" t="s">
        <v>82</v>
      </c>
      <c r="E303" s="107">
        <v>8.4</v>
      </c>
      <c r="F303" s="108">
        <v>1.47</v>
      </c>
      <c r="G303" s="116">
        <v>12.35</v>
      </c>
    </row>
    <row r="304" spans="1:7" ht="22.5">
      <c r="A304" s="115" t="s">
        <v>525</v>
      </c>
      <c r="B304" s="106" t="s">
        <v>526</v>
      </c>
      <c r="C304" s="105" t="s">
        <v>81</v>
      </c>
      <c r="D304" s="105" t="s">
        <v>85</v>
      </c>
      <c r="E304" s="107">
        <v>0.375</v>
      </c>
      <c r="F304" s="108">
        <v>6.06</v>
      </c>
      <c r="G304" s="116">
        <v>2.27</v>
      </c>
    </row>
    <row r="305" spans="1:7" ht="22.5">
      <c r="A305" s="115" t="s">
        <v>527</v>
      </c>
      <c r="B305" s="106" t="s">
        <v>528</v>
      </c>
      <c r="C305" s="105" t="s">
        <v>81</v>
      </c>
      <c r="D305" s="105" t="s">
        <v>85</v>
      </c>
      <c r="E305" s="107">
        <v>1</v>
      </c>
      <c r="F305" s="108">
        <v>7.27</v>
      </c>
      <c r="G305" s="116">
        <v>7.27</v>
      </c>
    </row>
    <row r="306" spans="1:7" ht="22.5">
      <c r="A306" s="115" t="s">
        <v>529</v>
      </c>
      <c r="B306" s="106" t="s">
        <v>530</v>
      </c>
      <c r="C306" s="105" t="s">
        <v>81</v>
      </c>
      <c r="D306" s="105" t="s">
        <v>85</v>
      </c>
      <c r="E306" s="107">
        <v>1</v>
      </c>
      <c r="F306" s="108">
        <v>14.18</v>
      </c>
      <c r="G306" s="116">
        <v>14.18</v>
      </c>
    </row>
    <row r="307" spans="1:7">
      <c r="A307" s="117"/>
      <c r="B307" s="109"/>
      <c r="C307" s="109"/>
      <c r="D307" s="109"/>
      <c r="E307" s="189" t="s">
        <v>454</v>
      </c>
      <c r="F307" s="190"/>
      <c r="G307" s="118">
        <v>71.33</v>
      </c>
    </row>
    <row r="308" spans="1:7" ht="14.45" customHeight="1">
      <c r="A308" s="117"/>
      <c r="B308" s="109"/>
      <c r="C308" s="109"/>
      <c r="D308" s="109"/>
      <c r="E308" s="187" t="s">
        <v>424</v>
      </c>
      <c r="F308" s="188"/>
      <c r="G308" s="119">
        <v>71.33</v>
      </c>
    </row>
    <row r="309" spans="1:7" ht="14.45" customHeight="1">
      <c r="A309" s="117"/>
      <c r="B309" s="109"/>
      <c r="C309" s="109"/>
      <c r="D309" s="109"/>
      <c r="E309" s="187" t="s">
        <v>425</v>
      </c>
      <c r="F309" s="188"/>
      <c r="G309" s="119">
        <v>22.73</v>
      </c>
    </row>
    <row r="310" spans="1:7" ht="14.45" customHeight="1">
      <c r="A310" s="117"/>
      <c r="B310" s="109"/>
      <c r="C310" s="109"/>
      <c r="D310" s="109"/>
      <c r="E310" s="187" t="s">
        <v>426</v>
      </c>
      <c r="F310" s="188"/>
      <c r="G310" s="119">
        <v>94.06</v>
      </c>
    </row>
    <row r="311" spans="1:7" ht="14.45" customHeight="1">
      <c r="A311" s="117"/>
      <c r="B311" s="109"/>
      <c r="C311" s="109"/>
      <c r="D311" s="109"/>
      <c r="E311" s="187" t="s">
        <v>427</v>
      </c>
      <c r="F311" s="188"/>
      <c r="G311" s="119">
        <v>27.2774</v>
      </c>
    </row>
    <row r="312" spans="1:7">
      <c r="A312" s="117"/>
      <c r="B312" s="109"/>
      <c r="C312" s="109"/>
      <c r="D312" s="109"/>
      <c r="E312" s="187" t="s">
        <v>428</v>
      </c>
      <c r="F312" s="188"/>
      <c r="G312" s="119">
        <v>121.34</v>
      </c>
    </row>
    <row r="313" spans="1:7">
      <c r="A313" s="117"/>
      <c r="B313" s="109"/>
      <c r="C313" s="196" t="s">
        <v>0</v>
      </c>
      <c r="D313" s="197"/>
      <c r="E313" s="109"/>
      <c r="F313" s="109"/>
      <c r="G313" s="120"/>
    </row>
    <row r="314" spans="1:7" ht="14.45" customHeight="1">
      <c r="A314" s="193" t="s">
        <v>366</v>
      </c>
      <c r="B314" s="194"/>
      <c r="C314" s="194"/>
      <c r="D314" s="194"/>
      <c r="E314" s="194"/>
      <c r="F314" s="194"/>
      <c r="G314" s="195"/>
    </row>
    <row r="315" spans="1:7">
      <c r="A315" s="191" t="s">
        <v>445</v>
      </c>
      <c r="B315" s="192"/>
      <c r="C315" s="110" t="s">
        <v>75</v>
      </c>
      <c r="D315" s="110" t="s">
        <v>76</v>
      </c>
      <c r="E315" s="110" t="s">
        <v>406</v>
      </c>
      <c r="F315" s="110" t="s">
        <v>407</v>
      </c>
      <c r="G315" s="114" t="s">
        <v>408</v>
      </c>
    </row>
    <row r="316" spans="1:7" ht="22.5">
      <c r="A316" s="115" t="s">
        <v>513</v>
      </c>
      <c r="B316" s="106" t="s">
        <v>514</v>
      </c>
      <c r="C316" s="105" t="s">
        <v>81</v>
      </c>
      <c r="D316" s="105" t="s">
        <v>82</v>
      </c>
      <c r="E316" s="107">
        <v>2.2000000000000002</v>
      </c>
      <c r="F316" s="108">
        <v>2.75</v>
      </c>
      <c r="G316" s="116">
        <v>6.05</v>
      </c>
    </row>
    <row r="317" spans="1:7" ht="22.5">
      <c r="A317" s="115" t="s">
        <v>515</v>
      </c>
      <c r="B317" s="106" t="s">
        <v>516</v>
      </c>
      <c r="C317" s="105" t="s">
        <v>81</v>
      </c>
      <c r="D317" s="105" t="s">
        <v>85</v>
      </c>
      <c r="E317" s="107">
        <v>1</v>
      </c>
      <c r="F317" s="108">
        <v>1.75</v>
      </c>
      <c r="G317" s="116">
        <v>1.75</v>
      </c>
    </row>
    <row r="318" spans="1:7" ht="22.5">
      <c r="A318" s="115" t="s">
        <v>517</v>
      </c>
      <c r="B318" s="106" t="s">
        <v>518</v>
      </c>
      <c r="C318" s="105" t="s">
        <v>81</v>
      </c>
      <c r="D318" s="105" t="s">
        <v>82</v>
      </c>
      <c r="E318" s="107">
        <v>2.2000000000000002</v>
      </c>
      <c r="F318" s="108">
        <v>6.18</v>
      </c>
      <c r="G318" s="116">
        <v>13.6</v>
      </c>
    </row>
    <row r="319" spans="1:7" ht="33.75">
      <c r="A319" s="115" t="s">
        <v>519</v>
      </c>
      <c r="B319" s="106" t="s">
        <v>520</v>
      </c>
      <c r="C319" s="105" t="s">
        <v>81</v>
      </c>
      <c r="D319" s="105" t="s">
        <v>82</v>
      </c>
      <c r="E319" s="107">
        <v>2</v>
      </c>
      <c r="F319" s="108">
        <v>2.74</v>
      </c>
      <c r="G319" s="116">
        <v>5.48</v>
      </c>
    </row>
    <row r="320" spans="1:7" ht="33.75">
      <c r="A320" s="115" t="s">
        <v>521</v>
      </c>
      <c r="B320" s="106" t="s">
        <v>522</v>
      </c>
      <c r="C320" s="105" t="s">
        <v>81</v>
      </c>
      <c r="D320" s="105" t="s">
        <v>82</v>
      </c>
      <c r="E320" s="107">
        <v>2.2000000000000002</v>
      </c>
      <c r="F320" s="108">
        <v>3.81</v>
      </c>
      <c r="G320" s="116">
        <v>8.3800000000000008</v>
      </c>
    </row>
    <row r="321" spans="1:7" ht="33.75">
      <c r="A321" s="115" t="s">
        <v>531</v>
      </c>
      <c r="B321" s="106" t="s">
        <v>532</v>
      </c>
      <c r="C321" s="105" t="s">
        <v>81</v>
      </c>
      <c r="D321" s="105" t="s">
        <v>82</v>
      </c>
      <c r="E321" s="107">
        <v>12.6</v>
      </c>
      <c r="F321" s="108">
        <v>2.17</v>
      </c>
      <c r="G321" s="116">
        <v>27.34</v>
      </c>
    </row>
    <row r="322" spans="1:7" ht="22.5">
      <c r="A322" s="115" t="s">
        <v>525</v>
      </c>
      <c r="B322" s="106" t="s">
        <v>526</v>
      </c>
      <c r="C322" s="105" t="s">
        <v>81</v>
      </c>
      <c r="D322" s="105" t="s">
        <v>85</v>
      </c>
      <c r="E322" s="107">
        <v>0.375</v>
      </c>
      <c r="F322" s="108">
        <v>6.06</v>
      </c>
      <c r="G322" s="116">
        <v>2.27</v>
      </c>
    </row>
    <row r="323" spans="1:7" ht="22.5">
      <c r="A323" s="115" t="s">
        <v>527</v>
      </c>
      <c r="B323" s="106" t="s">
        <v>528</v>
      </c>
      <c r="C323" s="105" t="s">
        <v>81</v>
      </c>
      <c r="D323" s="105" t="s">
        <v>85</v>
      </c>
      <c r="E323" s="107">
        <v>1</v>
      </c>
      <c r="F323" s="108">
        <v>7.27</v>
      </c>
      <c r="G323" s="116">
        <v>7.27</v>
      </c>
    </row>
    <row r="324" spans="1:7" ht="22.5">
      <c r="A324" s="115" t="s">
        <v>533</v>
      </c>
      <c r="B324" s="106" t="s">
        <v>534</v>
      </c>
      <c r="C324" s="105" t="s">
        <v>81</v>
      </c>
      <c r="D324" s="105" t="s">
        <v>85</v>
      </c>
      <c r="E324" s="107">
        <v>1</v>
      </c>
      <c r="F324" s="108">
        <v>18.14</v>
      </c>
      <c r="G324" s="116">
        <v>18.14</v>
      </c>
    </row>
    <row r="325" spans="1:7">
      <c r="A325" s="117"/>
      <c r="B325" s="109"/>
      <c r="C325" s="109"/>
      <c r="D325" s="109"/>
      <c r="E325" s="189" t="s">
        <v>454</v>
      </c>
      <c r="F325" s="190"/>
      <c r="G325" s="118">
        <v>90.28</v>
      </c>
    </row>
    <row r="326" spans="1:7" ht="14.45" customHeight="1">
      <c r="A326" s="117"/>
      <c r="B326" s="109"/>
      <c r="C326" s="109"/>
      <c r="D326" s="109"/>
      <c r="E326" s="187" t="s">
        <v>424</v>
      </c>
      <c r="F326" s="188"/>
      <c r="G326" s="119">
        <v>90.28</v>
      </c>
    </row>
    <row r="327" spans="1:7" ht="14.45" customHeight="1">
      <c r="A327" s="117"/>
      <c r="B327" s="109"/>
      <c r="C327" s="109"/>
      <c r="D327" s="109"/>
      <c r="E327" s="187" t="s">
        <v>425</v>
      </c>
      <c r="F327" s="188"/>
      <c r="G327" s="119">
        <v>25.33</v>
      </c>
    </row>
    <row r="328" spans="1:7" ht="14.45" customHeight="1">
      <c r="A328" s="117"/>
      <c r="B328" s="109"/>
      <c r="C328" s="109"/>
      <c r="D328" s="109"/>
      <c r="E328" s="187" t="s">
        <v>426</v>
      </c>
      <c r="F328" s="188"/>
      <c r="G328" s="119">
        <v>115.61</v>
      </c>
    </row>
    <row r="329" spans="1:7" ht="14.45" customHeight="1">
      <c r="A329" s="117"/>
      <c r="B329" s="109"/>
      <c r="C329" s="109"/>
      <c r="D329" s="109"/>
      <c r="E329" s="187" t="s">
        <v>427</v>
      </c>
      <c r="F329" s="188"/>
      <c r="G329" s="119">
        <v>33.526899999999998</v>
      </c>
    </row>
    <row r="330" spans="1:7">
      <c r="A330" s="117"/>
      <c r="B330" s="109"/>
      <c r="C330" s="109"/>
      <c r="D330" s="109"/>
      <c r="E330" s="187" t="s">
        <v>428</v>
      </c>
      <c r="F330" s="188"/>
      <c r="G330" s="119">
        <v>149.13999999999999</v>
      </c>
    </row>
    <row r="331" spans="1:7">
      <c r="A331" s="117"/>
      <c r="B331" s="109"/>
      <c r="C331" s="196" t="s">
        <v>0</v>
      </c>
      <c r="D331" s="197"/>
      <c r="E331" s="109"/>
      <c r="F331" s="109"/>
      <c r="G331" s="120"/>
    </row>
    <row r="332" spans="1:7" ht="24.6" customHeight="1">
      <c r="A332" s="193" t="s">
        <v>367</v>
      </c>
      <c r="B332" s="194"/>
      <c r="C332" s="194"/>
      <c r="D332" s="194"/>
      <c r="E332" s="194"/>
      <c r="F332" s="194"/>
      <c r="G332" s="195"/>
    </row>
    <row r="333" spans="1:7">
      <c r="A333" s="191" t="s">
        <v>415</v>
      </c>
      <c r="B333" s="192"/>
      <c r="C333" s="110" t="s">
        <v>75</v>
      </c>
      <c r="D333" s="110" t="s">
        <v>76</v>
      </c>
      <c r="E333" s="110" t="s">
        <v>406</v>
      </c>
      <c r="F333" s="110" t="s">
        <v>407</v>
      </c>
      <c r="G333" s="114" t="s">
        <v>408</v>
      </c>
    </row>
    <row r="334" spans="1:7" ht="22.5">
      <c r="A334" s="115" t="s">
        <v>535</v>
      </c>
      <c r="B334" s="106" t="s">
        <v>536</v>
      </c>
      <c r="C334" s="105" t="s">
        <v>81</v>
      </c>
      <c r="D334" s="105" t="s">
        <v>85</v>
      </c>
      <c r="E334" s="107">
        <v>1</v>
      </c>
      <c r="F334" s="108">
        <v>981.28</v>
      </c>
      <c r="G334" s="116">
        <v>981.28</v>
      </c>
    </row>
    <row r="335" spans="1:7">
      <c r="A335" s="117"/>
      <c r="B335" s="109"/>
      <c r="C335" s="109"/>
      <c r="D335" s="109"/>
      <c r="E335" s="189" t="s">
        <v>423</v>
      </c>
      <c r="F335" s="190"/>
      <c r="G335" s="118">
        <v>981.28</v>
      </c>
    </row>
    <row r="336" spans="1:7">
      <c r="A336" s="191" t="s">
        <v>445</v>
      </c>
      <c r="B336" s="192"/>
      <c r="C336" s="110" t="s">
        <v>75</v>
      </c>
      <c r="D336" s="110" t="s">
        <v>76</v>
      </c>
      <c r="E336" s="110" t="s">
        <v>406</v>
      </c>
      <c r="F336" s="110" t="s">
        <v>407</v>
      </c>
      <c r="G336" s="114" t="s">
        <v>408</v>
      </c>
    </row>
    <row r="337" spans="1:7">
      <c r="A337" s="115" t="s">
        <v>537</v>
      </c>
      <c r="B337" s="106" t="s">
        <v>538</v>
      </c>
      <c r="C337" s="105" t="s">
        <v>81</v>
      </c>
      <c r="D337" s="105" t="s">
        <v>411</v>
      </c>
      <c r="E337" s="107">
        <v>6</v>
      </c>
      <c r="F337" s="108">
        <v>9.23</v>
      </c>
      <c r="G337" s="116">
        <v>55.38</v>
      </c>
    </row>
    <row r="338" spans="1:7">
      <c r="A338" s="115" t="s">
        <v>539</v>
      </c>
      <c r="B338" s="106" t="s">
        <v>540</v>
      </c>
      <c r="C338" s="105" t="s">
        <v>81</v>
      </c>
      <c r="D338" s="105" t="s">
        <v>411</v>
      </c>
      <c r="E338" s="107">
        <v>6</v>
      </c>
      <c r="F338" s="108">
        <v>11.28</v>
      </c>
      <c r="G338" s="116">
        <v>67.680000000000007</v>
      </c>
    </row>
    <row r="339" spans="1:7">
      <c r="A339" s="117"/>
      <c r="B339" s="109"/>
      <c r="C339" s="109"/>
      <c r="D339" s="109"/>
      <c r="E339" s="189" t="s">
        <v>454</v>
      </c>
      <c r="F339" s="190"/>
      <c r="G339" s="118">
        <v>123.06</v>
      </c>
    </row>
    <row r="340" spans="1:7" ht="14.45" customHeight="1">
      <c r="A340" s="117"/>
      <c r="B340" s="109"/>
      <c r="C340" s="109"/>
      <c r="D340" s="109"/>
      <c r="E340" s="187" t="s">
        <v>424</v>
      </c>
      <c r="F340" s="188"/>
      <c r="G340" s="119">
        <v>1104.3399999999999</v>
      </c>
    </row>
    <row r="341" spans="1:7" ht="14.45" customHeight="1">
      <c r="A341" s="117"/>
      <c r="B341" s="109"/>
      <c r="C341" s="109"/>
      <c r="D341" s="109"/>
      <c r="E341" s="187" t="s">
        <v>425</v>
      </c>
      <c r="F341" s="188"/>
      <c r="G341" s="119">
        <v>63</v>
      </c>
    </row>
    <row r="342" spans="1:7" ht="14.45" customHeight="1">
      <c r="A342" s="117"/>
      <c r="B342" s="109"/>
      <c r="C342" s="109"/>
      <c r="D342" s="109"/>
      <c r="E342" s="187" t="s">
        <v>426</v>
      </c>
      <c r="F342" s="188"/>
      <c r="G342" s="119">
        <v>1167.3399999999999</v>
      </c>
    </row>
    <row r="343" spans="1:7" ht="14.45" customHeight="1">
      <c r="A343" s="117"/>
      <c r="B343" s="109"/>
      <c r="C343" s="109"/>
      <c r="D343" s="109"/>
      <c r="E343" s="187" t="s">
        <v>427</v>
      </c>
      <c r="F343" s="188"/>
      <c r="G343" s="119">
        <v>338.52859999999998</v>
      </c>
    </row>
    <row r="344" spans="1:7">
      <c r="A344" s="117"/>
      <c r="B344" s="109"/>
      <c r="C344" s="109"/>
      <c r="D344" s="109"/>
      <c r="E344" s="187" t="s">
        <v>428</v>
      </c>
      <c r="F344" s="188"/>
      <c r="G344" s="119">
        <v>1505.87</v>
      </c>
    </row>
    <row r="345" spans="1:7">
      <c r="A345" s="117"/>
      <c r="B345" s="109"/>
      <c r="C345" s="196" t="s">
        <v>0</v>
      </c>
      <c r="D345" s="197"/>
      <c r="E345" s="109"/>
      <c r="F345" s="109"/>
      <c r="G345" s="120"/>
    </row>
    <row r="346" spans="1:7" ht="14.45" customHeight="1">
      <c r="A346" s="193" t="s">
        <v>368</v>
      </c>
      <c r="B346" s="194"/>
      <c r="C346" s="194"/>
      <c r="D346" s="194"/>
      <c r="E346" s="194"/>
      <c r="F346" s="194"/>
      <c r="G346" s="195"/>
    </row>
    <row r="347" spans="1:7" ht="14.45" customHeight="1">
      <c r="A347" s="191" t="s">
        <v>405</v>
      </c>
      <c r="B347" s="192"/>
      <c r="C347" s="110" t="s">
        <v>75</v>
      </c>
      <c r="D347" s="110" t="s">
        <v>76</v>
      </c>
      <c r="E347" s="110" t="s">
        <v>406</v>
      </c>
      <c r="F347" s="110" t="s">
        <v>407</v>
      </c>
      <c r="G347" s="114" t="s">
        <v>408</v>
      </c>
    </row>
    <row r="348" spans="1:7">
      <c r="A348" s="115" t="s">
        <v>541</v>
      </c>
      <c r="B348" s="106" t="s">
        <v>410</v>
      </c>
      <c r="C348" s="105" t="s">
        <v>77</v>
      </c>
      <c r="D348" s="105" t="s">
        <v>411</v>
      </c>
      <c r="E348" s="107">
        <v>0.6</v>
      </c>
      <c r="F348" s="108">
        <v>7.2747999999999999</v>
      </c>
      <c r="G348" s="116">
        <v>4.3600000000000003</v>
      </c>
    </row>
    <row r="349" spans="1:7">
      <c r="A349" s="115" t="s">
        <v>542</v>
      </c>
      <c r="B349" s="106" t="s">
        <v>543</v>
      </c>
      <c r="C349" s="105" t="s">
        <v>77</v>
      </c>
      <c r="D349" s="105" t="s">
        <v>411</v>
      </c>
      <c r="E349" s="107">
        <v>1.2</v>
      </c>
      <c r="F349" s="108">
        <v>9.2492999999999999</v>
      </c>
      <c r="G349" s="116">
        <v>11.1</v>
      </c>
    </row>
    <row r="350" spans="1:7" ht="14.45" customHeight="1">
      <c r="A350" s="117"/>
      <c r="B350" s="109"/>
      <c r="C350" s="109"/>
      <c r="D350" s="109"/>
      <c r="E350" s="189" t="s">
        <v>414</v>
      </c>
      <c r="F350" s="190"/>
      <c r="G350" s="118">
        <v>15.46</v>
      </c>
    </row>
    <row r="351" spans="1:7">
      <c r="A351" s="191" t="s">
        <v>415</v>
      </c>
      <c r="B351" s="192"/>
      <c r="C351" s="110" t="s">
        <v>75</v>
      </c>
      <c r="D351" s="110" t="s">
        <v>76</v>
      </c>
      <c r="E351" s="110" t="s">
        <v>406</v>
      </c>
      <c r="F351" s="110" t="s">
        <v>407</v>
      </c>
      <c r="G351" s="114" t="s">
        <v>408</v>
      </c>
    </row>
    <row r="352" spans="1:7">
      <c r="A352" s="115" t="s">
        <v>544</v>
      </c>
      <c r="B352" s="106" t="s">
        <v>545</v>
      </c>
      <c r="C352" s="105" t="s">
        <v>77</v>
      </c>
      <c r="D352" s="105" t="s">
        <v>85</v>
      </c>
      <c r="E352" s="107">
        <v>1</v>
      </c>
      <c r="F352" s="108">
        <v>41.67</v>
      </c>
      <c r="G352" s="116">
        <v>41.67</v>
      </c>
    </row>
    <row r="353" spans="1:7">
      <c r="A353" s="117"/>
      <c r="B353" s="109"/>
      <c r="C353" s="109"/>
      <c r="D353" s="109"/>
      <c r="E353" s="189" t="s">
        <v>423</v>
      </c>
      <c r="F353" s="190"/>
      <c r="G353" s="118">
        <v>41.67</v>
      </c>
    </row>
    <row r="354" spans="1:7" ht="14.45" customHeight="1">
      <c r="A354" s="117"/>
      <c r="B354" s="109"/>
      <c r="C354" s="109"/>
      <c r="D354" s="109"/>
      <c r="E354" s="187" t="s">
        <v>424</v>
      </c>
      <c r="F354" s="188"/>
      <c r="G354" s="119">
        <v>57.13</v>
      </c>
    </row>
    <row r="355" spans="1:7" ht="14.45" customHeight="1">
      <c r="A355" s="117"/>
      <c r="B355" s="109"/>
      <c r="C355" s="109"/>
      <c r="D355" s="109"/>
      <c r="E355" s="187" t="s">
        <v>425</v>
      </c>
      <c r="F355" s="188"/>
      <c r="G355" s="119">
        <v>13.83</v>
      </c>
    </row>
    <row r="356" spans="1:7" ht="14.45" customHeight="1">
      <c r="A356" s="117"/>
      <c r="B356" s="109"/>
      <c r="C356" s="109"/>
      <c r="D356" s="109"/>
      <c r="E356" s="187" t="s">
        <v>426</v>
      </c>
      <c r="F356" s="188"/>
      <c r="G356" s="119">
        <v>70.959999999999994</v>
      </c>
    </row>
    <row r="357" spans="1:7" ht="14.45" customHeight="1">
      <c r="A357" s="117"/>
      <c r="B357" s="109"/>
      <c r="C357" s="109"/>
      <c r="D357" s="109"/>
      <c r="E357" s="187" t="s">
        <v>427</v>
      </c>
      <c r="F357" s="188"/>
      <c r="G357" s="119">
        <v>20.578399999999998</v>
      </c>
    </row>
    <row r="358" spans="1:7">
      <c r="A358" s="117"/>
      <c r="B358" s="109"/>
      <c r="C358" s="109"/>
      <c r="D358" s="109"/>
      <c r="E358" s="187" t="s">
        <v>428</v>
      </c>
      <c r="F358" s="188"/>
      <c r="G358" s="119">
        <v>91.54</v>
      </c>
    </row>
    <row r="359" spans="1:7">
      <c r="A359" s="117"/>
      <c r="B359" s="109"/>
      <c r="C359" s="196" t="s">
        <v>0</v>
      </c>
      <c r="D359" s="197"/>
      <c r="E359" s="109"/>
      <c r="F359" s="109"/>
      <c r="G359" s="120"/>
    </row>
    <row r="360" spans="1:7" ht="14.45" customHeight="1">
      <c r="A360" s="193" t="s">
        <v>369</v>
      </c>
      <c r="B360" s="194"/>
      <c r="C360" s="194"/>
      <c r="D360" s="194"/>
      <c r="E360" s="194"/>
      <c r="F360" s="194"/>
      <c r="G360" s="195"/>
    </row>
    <row r="361" spans="1:7" ht="14.45" customHeight="1">
      <c r="A361" s="191" t="s">
        <v>405</v>
      </c>
      <c r="B361" s="192"/>
      <c r="C361" s="110" t="s">
        <v>75</v>
      </c>
      <c r="D361" s="110" t="s">
        <v>76</v>
      </c>
      <c r="E361" s="110" t="s">
        <v>406</v>
      </c>
      <c r="F361" s="110" t="s">
        <v>407</v>
      </c>
      <c r="G361" s="114" t="s">
        <v>408</v>
      </c>
    </row>
    <row r="362" spans="1:7">
      <c r="A362" s="115" t="s">
        <v>409</v>
      </c>
      <c r="B362" s="106" t="s">
        <v>410</v>
      </c>
      <c r="C362" s="105" t="s">
        <v>77</v>
      </c>
      <c r="D362" s="105" t="s">
        <v>411</v>
      </c>
      <c r="E362" s="107">
        <v>1</v>
      </c>
      <c r="F362" s="108">
        <v>7.2747999999999999</v>
      </c>
      <c r="G362" s="116">
        <v>7.27</v>
      </c>
    </row>
    <row r="363" spans="1:7">
      <c r="A363" s="115" t="s">
        <v>542</v>
      </c>
      <c r="B363" s="106" t="s">
        <v>543</v>
      </c>
      <c r="C363" s="105" t="s">
        <v>77</v>
      </c>
      <c r="D363" s="105" t="s">
        <v>411</v>
      </c>
      <c r="E363" s="107">
        <v>1</v>
      </c>
      <c r="F363" s="108">
        <v>9.2492999999999999</v>
      </c>
      <c r="G363" s="116">
        <v>9.25</v>
      </c>
    </row>
    <row r="364" spans="1:7" ht="14.45" customHeight="1">
      <c r="A364" s="117"/>
      <c r="B364" s="109"/>
      <c r="C364" s="109"/>
      <c r="D364" s="109"/>
      <c r="E364" s="189" t="s">
        <v>414</v>
      </c>
      <c r="F364" s="190"/>
      <c r="G364" s="118">
        <v>16.52</v>
      </c>
    </row>
    <row r="365" spans="1:7">
      <c r="A365" s="191" t="s">
        <v>415</v>
      </c>
      <c r="B365" s="192"/>
      <c r="C365" s="110" t="s">
        <v>75</v>
      </c>
      <c r="D365" s="110" t="s">
        <v>76</v>
      </c>
      <c r="E365" s="110" t="s">
        <v>406</v>
      </c>
      <c r="F365" s="110" t="s">
        <v>407</v>
      </c>
      <c r="G365" s="114" t="s">
        <v>408</v>
      </c>
    </row>
    <row r="366" spans="1:7">
      <c r="A366" s="115" t="s">
        <v>546</v>
      </c>
      <c r="B366" s="106" t="s">
        <v>547</v>
      </c>
      <c r="C366" s="105" t="s">
        <v>77</v>
      </c>
      <c r="D366" s="105" t="s">
        <v>85</v>
      </c>
      <c r="E366" s="107">
        <v>1</v>
      </c>
      <c r="F366" s="108">
        <v>176.23</v>
      </c>
      <c r="G366" s="116">
        <v>176.23</v>
      </c>
    </row>
    <row r="367" spans="1:7">
      <c r="A367" s="117"/>
      <c r="B367" s="109"/>
      <c r="C367" s="109"/>
      <c r="D367" s="109"/>
      <c r="E367" s="189" t="s">
        <v>423</v>
      </c>
      <c r="F367" s="190"/>
      <c r="G367" s="118">
        <v>176.23</v>
      </c>
    </row>
    <row r="368" spans="1:7" ht="14.45" customHeight="1">
      <c r="A368" s="117"/>
      <c r="B368" s="109"/>
      <c r="C368" s="109"/>
      <c r="D368" s="109"/>
      <c r="E368" s="187" t="s">
        <v>424</v>
      </c>
      <c r="F368" s="188"/>
      <c r="G368" s="119">
        <v>192.75</v>
      </c>
    </row>
    <row r="369" spans="1:7" ht="14.45" customHeight="1">
      <c r="A369" s="117"/>
      <c r="B369" s="109"/>
      <c r="C369" s="109"/>
      <c r="D369" s="109"/>
      <c r="E369" s="187" t="s">
        <v>425</v>
      </c>
      <c r="F369" s="188"/>
      <c r="G369" s="119">
        <v>14.78</v>
      </c>
    </row>
    <row r="370" spans="1:7" ht="14.45" customHeight="1">
      <c r="A370" s="117"/>
      <c r="B370" s="109"/>
      <c r="C370" s="109"/>
      <c r="D370" s="109"/>
      <c r="E370" s="187" t="s">
        <v>426</v>
      </c>
      <c r="F370" s="188"/>
      <c r="G370" s="119">
        <v>207.53</v>
      </c>
    </row>
    <row r="371" spans="1:7" ht="14.45" customHeight="1">
      <c r="A371" s="117"/>
      <c r="B371" s="109"/>
      <c r="C371" s="109"/>
      <c r="D371" s="109"/>
      <c r="E371" s="187" t="s">
        <v>427</v>
      </c>
      <c r="F371" s="188"/>
      <c r="G371" s="119">
        <v>60.183700000000002</v>
      </c>
    </row>
    <row r="372" spans="1:7">
      <c r="A372" s="117"/>
      <c r="B372" s="109"/>
      <c r="C372" s="109"/>
      <c r="D372" s="109"/>
      <c r="E372" s="187" t="s">
        <v>428</v>
      </c>
      <c r="F372" s="188"/>
      <c r="G372" s="119">
        <v>267.70999999999998</v>
      </c>
    </row>
    <row r="373" spans="1:7">
      <c r="A373" s="117"/>
      <c r="B373" s="109"/>
      <c r="C373" s="196" t="s">
        <v>0</v>
      </c>
      <c r="D373" s="197"/>
      <c r="E373" s="109"/>
      <c r="F373" s="109"/>
      <c r="G373" s="120"/>
    </row>
    <row r="374" spans="1:7" ht="14.45" customHeight="1">
      <c r="A374" s="193" t="s">
        <v>370</v>
      </c>
      <c r="B374" s="194"/>
      <c r="C374" s="194"/>
      <c r="D374" s="194"/>
      <c r="E374" s="194"/>
      <c r="F374" s="194"/>
      <c r="G374" s="195"/>
    </row>
    <row r="375" spans="1:7" ht="14.45" customHeight="1">
      <c r="A375" s="191" t="s">
        <v>405</v>
      </c>
      <c r="B375" s="192"/>
      <c r="C375" s="110" t="s">
        <v>75</v>
      </c>
      <c r="D375" s="110" t="s">
        <v>76</v>
      </c>
      <c r="E375" s="110" t="s">
        <v>406</v>
      </c>
      <c r="F375" s="110" t="s">
        <v>407</v>
      </c>
      <c r="G375" s="114" t="s">
        <v>408</v>
      </c>
    </row>
    <row r="376" spans="1:7">
      <c r="A376" s="115" t="s">
        <v>541</v>
      </c>
      <c r="B376" s="106" t="s">
        <v>410</v>
      </c>
      <c r="C376" s="105" t="s">
        <v>77</v>
      </c>
      <c r="D376" s="105" t="s">
        <v>411</v>
      </c>
      <c r="E376" s="107">
        <v>5</v>
      </c>
      <c r="F376" s="108">
        <v>7.2747999999999999</v>
      </c>
      <c r="G376" s="116">
        <v>36.369999999999997</v>
      </c>
    </row>
    <row r="377" spans="1:7">
      <c r="A377" s="115" t="s">
        <v>542</v>
      </c>
      <c r="B377" s="106" t="s">
        <v>543</v>
      </c>
      <c r="C377" s="105" t="s">
        <v>77</v>
      </c>
      <c r="D377" s="105" t="s">
        <v>411</v>
      </c>
      <c r="E377" s="107">
        <v>5</v>
      </c>
      <c r="F377" s="108">
        <v>9.2492999999999999</v>
      </c>
      <c r="G377" s="116">
        <v>46.25</v>
      </c>
    </row>
    <row r="378" spans="1:7" ht="14.45" customHeight="1">
      <c r="A378" s="117"/>
      <c r="B378" s="109"/>
      <c r="C378" s="109"/>
      <c r="D378" s="109"/>
      <c r="E378" s="189" t="s">
        <v>414</v>
      </c>
      <c r="F378" s="190"/>
      <c r="G378" s="118">
        <v>82.62</v>
      </c>
    </row>
    <row r="379" spans="1:7">
      <c r="A379" s="191" t="s">
        <v>415</v>
      </c>
      <c r="B379" s="192"/>
      <c r="C379" s="110" t="s">
        <v>75</v>
      </c>
      <c r="D379" s="110" t="s">
        <v>76</v>
      </c>
      <c r="E379" s="110" t="s">
        <v>406</v>
      </c>
      <c r="F379" s="110" t="s">
        <v>407</v>
      </c>
      <c r="G379" s="114" t="s">
        <v>408</v>
      </c>
    </row>
    <row r="380" spans="1:7">
      <c r="A380" s="115" t="s">
        <v>548</v>
      </c>
      <c r="B380" s="106" t="s">
        <v>549</v>
      </c>
      <c r="C380" s="105" t="s">
        <v>77</v>
      </c>
      <c r="D380" s="105" t="s">
        <v>85</v>
      </c>
      <c r="E380" s="107">
        <v>1</v>
      </c>
      <c r="F380" s="108">
        <v>40.04</v>
      </c>
      <c r="G380" s="116">
        <v>40.04</v>
      </c>
    </row>
    <row r="381" spans="1:7">
      <c r="A381" s="115" t="s">
        <v>550</v>
      </c>
      <c r="B381" s="106" t="s">
        <v>551</v>
      </c>
      <c r="C381" s="105" t="s">
        <v>77</v>
      </c>
      <c r="D381" s="105" t="s">
        <v>85</v>
      </c>
      <c r="E381" s="107">
        <v>1</v>
      </c>
      <c r="F381" s="108">
        <v>3.05</v>
      </c>
      <c r="G381" s="116">
        <v>3.05</v>
      </c>
    </row>
    <row r="382" spans="1:7">
      <c r="A382" s="115" t="s">
        <v>552</v>
      </c>
      <c r="B382" s="106" t="s">
        <v>553</v>
      </c>
      <c r="C382" s="105" t="s">
        <v>77</v>
      </c>
      <c r="D382" s="105" t="s">
        <v>85</v>
      </c>
      <c r="E382" s="107">
        <v>1</v>
      </c>
      <c r="F382" s="108">
        <v>107.77</v>
      </c>
      <c r="G382" s="116">
        <v>107.77</v>
      </c>
    </row>
    <row r="383" spans="1:7">
      <c r="A383" s="115" t="s">
        <v>554</v>
      </c>
      <c r="B383" s="106" t="s">
        <v>555</v>
      </c>
      <c r="C383" s="105" t="s">
        <v>77</v>
      </c>
      <c r="D383" s="105" t="s">
        <v>82</v>
      </c>
      <c r="E383" s="107">
        <v>12</v>
      </c>
      <c r="F383" s="108">
        <v>13.23</v>
      </c>
      <c r="G383" s="116">
        <v>158.76</v>
      </c>
    </row>
    <row r="384" spans="1:7">
      <c r="A384" s="115" t="s">
        <v>556</v>
      </c>
      <c r="B384" s="106" t="s">
        <v>557</v>
      </c>
      <c r="C384" s="105" t="s">
        <v>77</v>
      </c>
      <c r="D384" s="105" t="s">
        <v>85</v>
      </c>
      <c r="E384" s="107">
        <v>1</v>
      </c>
      <c r="F384" s="108">
        <v>9.7100000000000009</v>
      </c>
      <c r="G384" s="116">
        <v>9.7100000000000009</v>
      </c>
    </row>
    <row r="385" spans="1:7">
      <c r="A385" s="115" t="s">
        <v>558</v>
      </c>
      <c r="B385" s="106" t="s">
        <v>559</v>
      </c>
      <c r="C385" s="105" t="s">
        <v>77</v>
      </c>
      <c r="D385" s="105" t="s">
        <v>85</v>
      </c>
      <c r="E385" s="107">
        <v>3</v>
      </c>
      <c r="F385" s="108">
        <v>1.96</v>
      </c>
      <c r="G385" s="116">
        <v>5.88</v>
      </c>
    </row>
    <row r="386" spans="1:7">
      <c r="A386" s="115" t="s">
        <v>560</v>
      </c>
      <c r="B386" s="106" t="s">
        <v>561</v>
      </c>
      <c r="C386" s="105" t="s">
        <v>77</v>
      </c>
      <c r="D386" s="105" t="s">
        <v>82</v>
      </c>
      <c r="E386" s="107">
        <v>3</v>
      </c>
      <c r="F386" s="108">
        <v>15.68</v>
      </c>
      <c r="G386" s="116">
        <v>47.04</v>
      </c>
    </row>
    <row r="387" spans="1:7">
      <c r="A387" s="117"/>
      <c r="B387" s="109"/>
      <c r="C387" s="109"/>
      <c r="D387" s="109"/>
      <c r="E387" s="189" t="s">
        <v>423</v>
      </c>
      <c r="F387" s="190"/>
      <c r="G387" s="118">
        <v>372.25</v>
      </c>
    </row>
    <row r="388" spans="1:7" ht="14.45" customHeight="1">
      <c r="A388" s="117"/>
      <c r="B388" s="109"/>
      <c r="C388" s="109"/>
      <c r="D388" s="109"/>
      <c r="E388" s="187" t="s">
        <v>424</v>
      </c>
      <c r="F388" s="188"/>
      <c r="G388" s="119">
        <v>454.87</v>
      </c>
    </row>
    <row r="389" spans="1:7" ht="14.45" customHeight="1">
      <c r="A389" s="117"/>
      <c r="B389" s="109"/>
      <c r="C389" s="109"/>
      <c r="D389" s="109"/>
      <c r="E389" s="187" t="s">
        <v>425</v>
      </c>
      <c r="F389" s="188"/>
      <c r="G389" s="119">
        <v>73.88</v>
      </c>
    </row>
    <row r="390" spans="1:7" ht="14.45" customHeight="1">
      <c r="A390" s="117"/>
      <c r="B390" s="109"/>
      <c r="C390" s="109"/>
      <c r="D390" s="109"/>
      <c r="E390" s="187" t="s">
        <v>426</v>
      </c>
      <c r="F390" s="188"/>
      <c r="G390" s="119">
        <v>528.75</v>
      </c>
    </row>
    <row r="391" spans="1:7" ht="14.45" customHeight="1">
      <c r="A391" s="117"/>
      <c r="B391" s="109"/>
      <c r="C391" s="109"/>
      <c r="D391" s="109"/>
      <c r="E391" s="187" t="s">
        <v>427</v>
      </c>
      <c r="F391" s="188"/>
      <c r="G391" s="119">
        <v>153.33750000000001</v>
      </c>
    </row>
    <row r="392" spans="1:7">
      <c r="A392" s="117"/>
      <c r="B392" s="109"/>
      <c r="C392" s="109"/>
      <c r="D392" s="109"/>
      <c r="E392" s="187" t="s">
        <v>428</v>
      </c>
      <c r="F392" s="188"/>
      <c r="G392" s="119">
        <v>682.09</v>
      </c>
    </row>
    <row r="393" spans="1:7">
      <c r="A393" s="117"/>
      <c r="B393" s="109"/>
      <c r="C393" s="196" t="s">
        <v>0</v>
      </c>
      <c r="D393" s="197"/>
      <c r="E393" s="109"/>
      <c r="F393" s="109"/>
      <c r="G393" s="120"/>
    </row>
    <row r="394" spans="1:7" ht="14.45" customHeight="1">
      <c r="A394" s="193" t="s">
        <v>371</v>
      </c>
      <c r="B394" s="194"/>
      <c r="C394" s="194"/>
      <c r="D394" s="194"/>
      <c r="E394" s="194"/>
      <c r="F394" s="194"/>
      <c r="G394" s="195"/>
    </row>
    <row r="395" spans="1:7">
      <c r="A395" s="191" t="s">
        <v>445</v>
      </c>
      <c r="B395" s="192"/>
      <c r="C395" s="110" t="s">
        <v>75</v>
      </c>
      <c r="D395" s="110" t="s">
        <v>76</v>
      </c>
      <c r="E395" s="110" t="s">
        <v>406</v>
      </c>
      <c r="F395" s="110" t="s">
        <v>407</v>
      </c>
      <c r="G395" s="114" t="s">
        <v>408</v>
      </c>
    </row>
    <row r="396" spans="1:7">
      <c r="A396" s="115" t="s">
        <v>79</v>
      </c>
      <c r="B396" s="106" t="s">
        <v>506</v>
      </c>
      <c r="C396" s="105" t="s">
        <v>77</v>
      </c>
      <c r="D396" s="105" t="s">
        <v>80</v>
      </c>
      <c r="E396" s="107">
        <v>0.26</v>
      </c>
      <c r="F396" s="108">
        <v>21.82</v>
      </c>
      <c r="G396" s="116">
        <v>5.67</v>
      </c>
    </row>
    <row r="397" spans="1:7">
      <c r="A397" s="115" t="s">
        <v>562</v>
      </c>
      <c r="B397" s="106" t="s">
        <v>563</v>
      </c>
      <c r="C397" s="105" t="s">
        <v>77</v>
      </c>
      <c r="D397" s="105" t="s">
        <v>80</v>
      </c>
      <c r="E397" s="107">
        <v>2.5000000000000001E-2</v>
      </c>
      <c r="F397" s="108">
        <v>366.41</v>
      </c>
      <c r="G397" s="116">
        <v>9.16</v>
      </c>
    </row>
    <row r="398" spans="1:7">
      <c r="A398" s="115" t="s">
        <v>564</v>
      </c>
      <c r="B398" s="106" t="s">
        <v>565</v>
      </c>
      <c r="C398" s="105" t="s">
        <v>77</v>
      </c>
      <c r="D398" s="105" t="s">
        <v>80</v>
      </c>
      <c r="E398" s="107">
        <v>3.4000000000000002E-2</v>
      </c>
      <c r="F398" s="108">
        <v>1747.15</v>
      </c>
      <c r="G398" s="116">
        <v>59.4</v>
      </c>
    </row>
    <row r="399" spans="1:7">
      <c r="A399" s="115" t="s">
        <v>566</v>
      </c>
      <c r="B399" s="106" t="s">
        <v>567</v>
      </c>
      <c r="C399" s="105" t="s">
        <v>77</v>
      </c>
      <c r="D399" s="105" t="s">
        <v>78</v>
      </c>
      <c r="E399" s="107">
        <v>0.88</v>
      </c>
      <c r="F399" s="108">
        <v>48.06</v>
      </c>
      <c r="G399" s="116">
        <v>42.29</v>
      </c>
    </row>
    <row r="400" spans="1:7">
      <c r="A400" s="115" t="s">
        <v>83</v>
      </c>
      <c r="B400" s="106" t="s">
        <v>568</v>
      </c>
      <c r="C400" s="105" t="s">
        <v>77</v>
      </c>
      <c r="D400" s="105" t="s">
        <v>78</v>
      </c>
      <c r="E400" s="107">
        <v>0.97</v>
      </c>
      <c r="F400" s="108">
        <v>5</v>
      </c>
      <c r="G400" s="116">
        <v>4.8499999999999996</v>
      </c>
    </row>
    <row r="401" spans="1:7">
      <c r="A401" s="115" t="s">
        <v>84</v>
      </c>
      <c r="B401" s="106" t="s">
        <v>569</v>
      </c>
      <c r="C401" s="105" t="s">
        <v>77</v>
      </c>
      <c r="D401" s="105" t="s">
        <v>78</v>
      </c>
      <c r="E401" s="107">
        <v>0.97</v>
      </c>
      <c r="F401" s="108">
        <v>20.73</v>
      </c>
      <c r="G401" s="116">
        <v>20.11</v>
      </c>
    </row>
    <row r="402" spans="1:7">
      <c r="A402" s="115" t="s">
        <v>570</v>
      </c>
      <c r="B402" s="106" t="s">
        <v>571</v>
      </c>
      <c r="C402" s="105" t="s">
        <v>77</v>
      </c>
      <c r="D402" s="105" t="s">
        <v>78</v>
      </c>
      <c r="E402" s="107">
        <v>0.16</v>
      </c>
      <c r="F402" s="108">
        <v>23.43</v>
      </c>
      <c r="G402" s="116">
        <v>3.75</v>
      </c>
    </row>
    <row r="403" spans="1:7">
      <c r="A403" s="117"/>
      <c r="B403" s="109"/>
      <c r="C403" s="109"/>
      <c r="D403" s="109"/>
      <c r="E403" s="189" t="s">
        <v>454</v>
      </c>
      <c r="F403" s="190"/>
      <c r="G403" s="118">
        <v>145.22999999999999</v>
      </c>
    </row>
    <row r="404" spans="1:7" ht="14.45" customHeight="1">
      <c r="A404" s="117"/>
      <c r="B404" s="109"/>
      <c r="C404" s="109"/>
      <c r="D404" s="109"/>
      <c r="E404" s="187" t="s">
        <v>424</v>
      </c>
      <c r="F404" s="188"/>
      <c r="G404" s="119">
        <v>145.22999999999999</v>
      </c>
    </row>
    <row r="405" spans="1:7" ht="14.45" customHeight="1">
      <c r="A405" s="117"/>
      <c r="B405" s="109"/>
      <c r="C405" s="109"/>
      <c r="D405" s="109"/>
      <c r="E405" s="187" t="s">
        <v>425</v>
      </c>
      <c r="F405" s="188"/>
      <c r="G405" s="119">
        <v>55.28</v>
      </c>
    </row>
    <row r="406" spans="1:7" ht="14.45" customHeight="1">
      <c r="A406" s="117"/>
      <c r="B406" s="109"/>
      <c r="C406" s="109"/>
      <c r="D406" s="109"/>
      <c r="E406" s="187" t="s">
        <v>426</v>
      </c>
      <c r="F406" s="188"/>
      <c r="G406" s="119">
        <v>200.51</v>
      </c>
    </row>
    <row r="407" spans="1:7" ht="14.45" customHeight="1">
      <c r="A407" s="117"/>
      <c r="B407" s="109"/>
      <c r="C407" s="109"/>
      <c r="D407" s="109"/>
      <c r="E407" s="187" t="s">
        <v>427</v>
      </c>
      <c r="F407" s="188"/>
      <c r="G407" s="119">
        <v>58.1479</v>
      </c>
    </row>
    <row r="408" spans="1:7">
      <c r="A408" s="117"/>
      <c r="B408" s="109"/>
      <c r="C408" s="109"/>
      <c r="D408" s="109"/>
      <c r="E408" s="187" t="s">
        <v>428</v>
      </c>
      <c r="F408" s="188"/>
      <c r="G408" s="119">
        <v>258.66000000000003</v>
      </c>
    </row>
    <row r="409" spans="1:7">
      <c r="A409" s="117"/>
      <c r="B409" s="109"/>
      <c r="C409" s="196" t="s">
        <v>0</v>
      </c>
      <c r="D409" s="197"/>
      <c r="E409" s="109"/>
      <c r="F409" s="109"/>
      <c r="G409" s="120"/>
    </row>
    <row r="410" spans="1:7" ht="14.45" customHeight="1">
      <c r="A410" s="193" t="s">
        <v>372</v>
      </c>
      <c r="B410" s="194"/>
      <c r="C410" s="194"/>
      <c r="D410" s="194"/>
      <c r="E410" s="194"/>
      <c r="F410" s="194"/>
      <c r="G410" s="195"/>
    </row>
    <row r="411" spans="1:7" ht="14.45" customHeight="1">
      <c r="A411" s="191" t="s">
        <v>405</v>
      </c>
      <c r="B411" s="192"/>
      <c r="C411" s="110" t="s">
        <v>75</v>
      </c>
      <c r="D411" s="110" t="s">
        <v>76</v>
      </c>
      <c r="E411" s="110" t="s">
        <v>406</v>
      </c>
      <c r="F411" s="110" t="s">
        <v>407</v>
      </c>
      <c r="G411" s="114" t="s">
        <v>408</v>
      </c>
    </row>
    <row r="412" spans="1:7">
      <c r="A412" s="115" t="s">
        <v>541</v>
      </c>
      <c r="B412" s="106" t="s">
        <v>410</v>
      </c>
      <c r="C412" s="105" t="s">
        <v>77</v>
      </c>
      <c r="D412" s="105" t="s">
        <v>411</v>
      </c>
      <c r="E412" s="107">
        <v>0.1</v>
      </c>
      <c r="F412" s="108">
        <v>7.2747999999999999</v>
      </c>
      <c r="G412" s="116">
        <v>0.73</v>
      </c>
    </row>
    <row r="413" spans="1:7">
      <c r="A413" s="115" t="s">
        <v>542</v>
      </c>
      <c r="B413" s="106" t="s">
        <v>543</v>
      </c>
      <c r="C413" s="105" t="s">
        <v>77</v>
      </c>
      <c r="D413" s="105" t="s">
        <v>411</v>
      </c>
      <c r="E413" s="107">
        <v>0.2</v>
      </c>
      <c r="F413" s="108">
        <v>9.2492999999999999</v>
      </c>
      <c r="G413" s="116">
        <v>1.85</v>
      </c>
    </row>
    <row r="414" spans="1:7" ht="14.45" customHeight="1">
      <c r="A414" s="117"/>
      <c r="B414" s="109"/>
      <c r="C414" s="109"/>
      <c r="D414" s="109"/>
      <c r="E414" s="189" t="s">
        <v>414</v>
      </c>
      <c r="F414" s="190"/>
      <c r="G414" s="118">
        <v>2.58</v>
      </c>
    </row>
    <row r="415" spans="1:7">
      <c r="A415" s="191" t="s">
        <v>415</v>
      </c>
      <c r="B415" s="192"/>
      <c r="C415" s="110" t="s">
        <v>75</v>
      </c>
      <c r="D415" s="110" t="s">
        <v>76</v>
      </c>
      <c r="E415" s="110" t="s">
        <v>406</v>
      </c>
      <c r="F415" s="110" t="s">
        <v>407</v>
      </c>
      <c r="G415" s="114" t="s">
        <v>408</v>
      </c>
    </row>
    <row r="416" spans="1:7">
      <c r="A416" s="115" t="s">
        <v>572</v>
      </c>
      <c r="B416" s="106" t="s">
        <v>573</v>
      </c>
      <c r="C416" s="105" t="s">
        <v>77</v>
      </c>
      <c r="D416" s="105" t="s">
        <v>82</v>
      </c>
      <c r="E416" s="107">
        <v>1</v>
      </c>
      <c r="F416" s="108">
        <v>4.84</v>
      </c>
      <c r="G416" s="116">
        <v>4.84</v>
      </c>
    </row>
    <row r="417" spans="1:7">
      <c r="A417" s="117"/>
      <c r="B417" s="109"/>
      <c r="C417" s="109"/>
      <c r="D417" s="109"/>
      <c r="E417" s="189" t="s">
        <v>423</v>
      </c>
      <c r="F417" s="190"/>
      <c r="G417" s="118">
        <v>4.84</v>
      </c>
    </row>
    <row r="418" spans="1:7" ht="14.45" customHeight="1">
      <c r="A418" s="117"/>
      <c r="B418" s="109"/>
      <c r="C418" s="109"/>
      <c r="D418" s="109"/>
      <c r="E418" s="187" t="s">
        <v>424</v>
      </c>
      <c r="F418" s="188"/>
      <c r="G418" s="119">
        <v>7.42</v>
      </c>
    </row>
    <row r="419" spans="1:7" ht="14.45" customHeight="1">
      <c r="A419" s="117"/>
      <c r="B419" s="109"/>
      <c r="C419" s="109"/>
      <c r="D419" s="109"/>
      <c r="E419" s="187" t="s">
        <v>425</v>
      </c>
      <c r="F419" s="188"/>
      <c r="G419" s="119">
        <v>2.2999999999999998</v>
      </c>
    </row>
    <row r="420" spans="1:7" ht="14.45" customHeight="1">
      <c r="A420" s="117"/>
      <c r="B420" s="109"/>
      <c r="C420" s="109"/>
      <c r="D420" s="109"/>
      <c r="E420" s="187" t="s">
        <v>426</v>
      </c>
      <c r="F420" s="188"/>
      <c r="G420" s="119">
        <v>9.7200000000000006</v>
      </c>
    </row>
    <row r="421" spans="1:7" ht="14.45" customHeight="1">
      <c r="A421" s="117"/>
      <c r="B421" s="109"/>
      <c r="C421" s="109"/>
      <c r="D421" s="109"/>
      <c r="E421" s="187" t="s">
        <v>427</v>
      </c>
      <c r="F421" s="188"/>
      <c r="G421" s="119">
        <v>2.8188</v>
      </c>
    </row>
    <row r="422" spans="1:7">
      <c r="A422" s="117"/>
      <c r="B422" s="109"/>
      <c r="C422" s="109"/>
      <c r="D422" s="109"/>
      <c r="E422" s="187" t="s">
        <v>428</v>
      </c>
      <c r="F422" s="188"/>
      <c r="G422" s="119">
        <v>12.54</v>
      </c>
    </row>
    <row r="423" spans="1:7">
      <c r="A423" s="117"/>
      <c r="B423" s="109"/>
      <c r="C423" s="196" t="s">
        <v>0</v>
      </c>
      <c r="D423" s="197"/>
      <c r="E423" s="109"/>
      <c r="F423" s="109"/>
      <c r="G423" s="120"/>
    </row>
    <row r="424" spans="1:7" ht="14.45" customHeight="1">
      <c r="A424" s="193" t="s">
        <v>373</v>
      </c>
      <c r="B424" s="194"/>
      <c r="C424" s="194"/>
      <c r="D424" s="194"/>
      <c r="E424" s="194"/>
      <c r="F424" s="194"/>
      <c r="G424" s="195"/>
    </row>
    <row r="425" spans="1:7" ht="14.45" customHeight="1">
      <c r="A425" s="191" t="s">
        <v>405</v>
      </c>
      <c r="B425" s="192"/>
      <c r="C425" s="110" t="s">
        <v>75</v>
      </c>
      <c r="D425" s="110" t="s">
        <v>76</v>
      </c>
      <c r="E425" s="110" t="s">
        <v>406</v>
      </c>
      <c r="F425" s="110" t="s">
        <v>407</v>
      </c>
      <c r="G425" s="114" t="s">
        <v>408</v>
      </c>
    </row>
    <row r="426" spans="1:7">
      <c r="A426" s="115" t="s">
        <v>541</v>
      </c>
      <c r="B426" s="106" t="s">
        <v>410</v>
      </c>
      <c r="C426" s="105" t="s">
        <v>77</v>
      </c>
      <c r="D426" s="105" t="s">
        <v>411</v>
      </c>
      <c r="E426" s="107">
        <v>0.11</v>
      </c>
      <c r="F426" s="108">
        <v>7.2747999999999999</v>
      </c>
      <c r="G426" s="116">
        <v>0.8</v>
      </c>
    </row>
    <row r="427" spans="1:7">
      <c r="A427" s="115" t="s">
        <v>542</v>
      </c>
      <c r="B427" s="106" t="s">
        <v>543</v>
      </c>
      <c r="C427" s="105" t="s">
        <v>77</v>
      </c>
      <c r="D427" s="105" t="s">
        <v>411</v>
      </c>
      <c r="E427" s="107">
        <v>0.22</v>
      </c>
      <c r="F427" s="108">
        <v>9.2492999999999999</v>
      </c>
      <c r="G427" s="116">
        <v>2.0299999999999998</v>
      </c>
    </row>
    <row r="428" spans="1:7" ht="14.45" customHeight="1">
      <c r="A428" s="117"/>
      <c r="B428" s="109"/>
      <c r="C428" s="109"/>
      <c r="D428" s="109"/>
      <c r="E428" s="189" t="s">
        <v>414</v>
      </c>
      <c r="F428" s="190"/>
      <c r="G428" s="118">
        <v>2.83</v>
      </c>
    </row>
    <row r="429" spans="1:7">
      <c r="A429" s="191" t="s">
        <v>415</v>
      </c>
      <c r="B429" s="192"/>
      <c r="C429" s="110" t="s">
        <v>75</v>
      </c>
      <c r="D429" s="110" t="s">
        <v>76</v>
      </c>
      <c r="E429" s="110" t="s">
        <v>406</v>
      </c>
      <c r="F429" s="110" t="s">
        <v>407</v>
      </c>
      <c r="G429" s="114" t="s">
        <v>408</v>
      </c>
    </row>
    <row r="430" spans="1:7">
      <c r="A430" s="115" t="s">
        <v>574</v>
      </c>
      <c r="B430" s="106" t="s">
        <v>575</v>
      </c>
      <c r="C430" s="105" t="s">
        <v>77</v>
      </c>
      <c r="D430" s="105" t="s">
        <v>82</v>
      </c>
      <c r="E430" s="107">
        <v>1</v>
      </c>
      <c r="F430" s="108">
        <v>6.07</v>
      </c>
      <c r="G430" s="116">
        <v>6.07</v>
      </c>
    </row>
    <row r="431" spans="1:7">
      <c r="A431" s="117"/>
      <c r="B431" s="109"/>
      <c r="C431" s="109"/>
      <c r="D431" s="109"/>
      <c r="E431" s="189" t="s">
        <v>423</v>
      </c>
      <c r="F431" s="190"/>
      <c r="G431" s="118">
        <v>6.07</v>
      </c>
    </row>
    <row r="432" spans="1:7" ht="14.45" customHeight="1">
      <c r="A432" s="117"/>
      <c r="B432" s="109"/>
      <c r="C432" s="109"/>
      <c r="D432" s="109"/>
      <c r="E432" s="187" t="s">
        <v>424</v>
      </c>
      <c r="F432" s="188"/>
      <c r="G432" s="119">
        <v>8.9</v>
      </c>
    </row>
    <row r="433" spans="1:7" ht="14.45" customHeight="1">
      <c r="A433" s="117"/>
      <c r="B433" s="109"/>
      <c r="C433" s="109"/>
      <c r="D433" s="109"/>
      <c r="E433" s="187" t="s">
        <v>425</v>
      </c>
      <c r="F433" s="188"/>
      <c r="G433" s="119">
        <v>2.54</v>
      </c>
    </row>
    <row r="434" spans="1:7" ht="14.45" customHeight="1">
      <c r="A434" s="117"/>
      <c r="B434" s="109"/>
      <c r="C434" s="109"/>
      <c r="D434" s="109"/>
      <c r="E434" s="187" t="s">
        <v>426</v>
      </c>
      <c r="F434" s="188"/>
      <c r="G434" s="119">
        <v>11.44</v>
      </c>
    </row>
    <row r="435" spans="1:7" ht="14.45" customHeight="1">
      <c r="A435" s="117"/>
      <c r="B435" s="109"/>
      <c r="C435" s="109"/>
      <c r="D435" s="109"/>
      <c r="E435" s="187" t="s">
        <v>427</v>
      </c>
      <c r="F435" s="188"/>
      <c r="G435" s="119">
        <v>3.3176000000000001</v>
      </c>
    </row>
    <row r="436" spans="1:7">
      <c r="A436" s="117"/>
      <c r="B436" s="109"/>
      <c r="C436" s="109"/>
      <c r="D436" s="109"/>
      <c r="E436" s="187" t="s">
        <v>428</v>
      </c>
      <c r="F436" s="188"/>
      <c r="G436" s="119">
        <v>14.76</v>
      </c>
    </row>
    <row r="437" spans="1:7">
      <c r="A437" s="117"/>
      <c r="B437" s="109"/>
      <c r="C437" s="196" t="s">
        <v>0</v>
      </c>
      <c r="D437" s="197"/>
      <c r="E437" s="109"/>
      <c r="F437" s="109"/>
      <c r="G437" s="120"/>
    </row>
    <row r="438" spans="1:7" ht="14.45" customHeight="1">
      <c r="A438" s="193" t="s">
        <v>374</v>
      </c>
      <c r="B438" s="194"/>
      <c r="C438" s="194"/>
      <c r="D438" s="194"/>
      <c r="E438" s="194"/>
      <c r="F438" s="194"/>
      <c r="G438" s="195"/>
    </row>
    <row r="439" spans="1:7" ht="14.45" customHeight="1">
      <c r="A439" s="191" t="s">
        <v>405</v>
      </c>
      <c r="B439" s="192"/>
      <c r="C439" s="110" t="s">
        <v>75</v>
      </c>
      <c r="D439" s="110" t="s">
        <v>76</v>
      </c>
      <c r="E439" s="110" t="s">
        <v>406</v>
      </c>
      <c r="F439" s="110" t="s">
        <v>407</v>
      </c>
      <c r="G439" s="114" t="s">
        <v>408</v>
      </c>
    </row>
    <row r="440" spans="1:7">
      <c r="A440" s="115" t="s">
        <v>541</v>
      </c>
      <c r="B440" s="106" t="s">
        <v>410</v>
      </c>
      <c r="C440" s="105" t="s">
        <v>77</v>
      </c>
      <c r="D440" s="105" t="s">
        <v>411</v>
      </c>
      <c r="E440" s="107">
        <v>0.25</v>
      </c>
      <c r="F440" s="108">
        <v>7.2747999999999999</v>
      </c>
      <c r="G440" s="116">
        <v>1.82</v>
      </c>
    </row>
    <row r="441" spans="1:7">
      <c r="A441" s="115" t="s">
        <v>542</v>
      </c>
      <c r="B441" s="106" t="s">
        <v>543</v>
      </c>
      <c r="C441" s="105" t="s">
        <v>77</v>
      </c>
      <c r="D441" s="105" t="s">
        <v>411</v>
      </c>
      <c r="E441" s="107">
        <v>0.5</v>
      </c>
      <c r="F441" s="108">
        <v>9.2492999999999999</v>
      </c>
      <c r="G441" s="116">
        <v>4.62</v>
      </c>
    </row>
    <row r="442" spans="1:7" ht="14.45" customHeight="1">
      <c r="A442" s="117"/>
      <c r="B442" s="109"/>
      <c r="C442" s="109"/>
      <c r="D442" s="109"/>
      <c r="E442" s="189" t="s">
        <v>414</v>
      </c>
      <c r="F442" s="190"/>
      <c r="G442" s="118">
        <v>6.44</v>
      </c>
    </row>
    <row r="443" spans="1:7">
      <c r="A443" s="191" t="s">
        <v>415</v>
      </c>
      <c r="B443" s="192"/>
      <c r="C443" s="110" t="s">
        <v>75</v>
      </c>
      <c r="D443" s="110" t="s">
        <v>76</v>
      </c>
      <c r="E443" s="110" t="s">
        <v>406</v>
      </c>
      <c r="F443" s="110" t="s">
        <v>407</v>
      </c>
      <c r="G443" s="114" t="s">
        <v>408</v>
      </c>
    </row>
    <row r="444" spans="1:7">
      <c r="A444" s="115" t="s">
        <v>576</v>
      </c>
      <c r="B444" s="106" t="s">
        <v>577</v>
      </c>
      <c r="C444" s="105" t="s">
        <v>77</v>
      </c>
      <c r="D444" s="105" t="s">
        <v>85</v>
      </c>
      <c r="E444" s="107">
        <v>1</v>
      </c>
      <c r="F444" s="108">
        <v>5.41</v>
      </c>
      <c r="G444" s="116">
        <v>5.41</v>
      </c>
    </row>
    <row r="445" spans="1:7">
      <c r="A445" s="117"/>
      <c r="B445" s="109"/>
      <c r="C445" s="109"/>
      <c r="D445" s="109"/>
      <c r="E445" s="189" t="s">
        <v>423</v>
      </c>
      <c r="F445" s="190"/>
      <c r="G445" s="118">
        <v>5.41</v>
      </c>
    </row>
    <row r="446" spans="1:7" ht="14.45" customHeight="1">
      <c r="A446" s="117"/>
      <c r="B446" s="109"/>
      <c r="C446" s="109"/>
      <c r="D446" s="109"/>
      <c r="E446" s="187" t="s">
        <v>424</v>
      </c>
      <c r="F446" s="188"/>
      <c r="G446" s="119">
        <v>11.85</v>
      </c>
    </row>
    <row r="447" spans="1:7" ht="14.45" customHeight="1">
      <c r="A447" s="117"/>
      <c r="B447" s="109"/>
      <c r="C447" s="109"/>
      <c r="D447" s="109"/>
      <c r="E447" s="187" t="s">
        <v>425</v>
      </c>
      <c r="F447" s="188"/>
      <c r="G447" s="119">
        <v>5.77</v>
      </c>
    </row>
    <row r="448" spans="1:7" ht="14.45" customHeight="1">
      <c r="A448" s="117"/>
      <c r="B448" s="109"/>
      <c r="C448" s="109"/>
      <c r="D448" s="109"/>
      <c r="E448" s="187" t="s">
        <v>426</v>
      </c>
      <c r="F448" s="188"/>
      <c r="G448" s="119">
        <v>17.62</v>
      </c>
    </row>
    <row r="449" spans="1:7" ht="14.45" customHeight="1">
      <c r="A449" s="117"/>
      <c r="B449" s="109"/>
      <c r="C449" s="109"/>
      <c r="D449" s="109"/>
      <c r="E449" s="187" t="s">
        <v>427</v>
      </c>
      <c r="F449" s="188"/>
      <c r="G449" s="119">
        <v>5.1097999999999999</v>
      </c>
    </row>
    <row r="450" spans="1:7">
      <c r="A450" s="117"/>
      <c r="B450" s="109"/>
      <c r="C450" s="109"/>
      <c r="D450" s="109"/>
      <c r="E450" s="187" t="s">
        <v>428</v>
      </c>
      <c r="F450" s="188"/>
      <c r="G450" s="119">
        <v>22.73</v>
      </c>
    </row>
    <row r="451" spans="1:7">
      <c r="A451" s="117"/>
      <c r="B451" s="109"/>
      <c r="C451" s="196" t="s">
        <v>0</v>
      </c>
      <c r="D451" s="197"/>
      <c r="E451" s="109"/>
      <c r="F451" s="109"/>
      <c r="G451" s="120"/>
    </row>
    <row r="452" spans="1:7" ht="14.45" customHeight="1">
      <c r="A452" s="193" t="s">
        <v>375</v>
      </c>
      <c r="B452" s="194"/>
      <c r="C452" s="194"/>
      <c r="D452" s="194"/>
      <c r="E452" s="194"/>
      <c r="F452" s="194"/>
      <c r="G452" s="195"/>
    </row>
    <row r="453" spans="1:7">
      <c r="A453" s="191" t="s">
        <v>578</v>
      </c>
      <c r="B453" s="192"/>
      <c r="C453" s="110" t="s">
        <v>75</v>
      </c>
      <c r="D453" s="110" t="s">
        <v>76</v>
      </c>
      <c r="E453" s="110" t="s">
        <v>406</v>
      </c>
      <c r="F453" s="110" t="s">
        <v>407</v>
      </c>
      <c r="G453" s="114" t="s">
        <v>408</v>
      </c>
    </row>
    <row r="454" spans="1:7" ht="22.5">
      <c r="A454" s="115" t="s">
        <v>579</v>
      </c>
      <c r="B454" s="106" t="s">
        <v>580</v>
      </c>
      <c r="C454" s="105" t="s">
        <v>581</v>
      </c>
      <c r="D454" s="105" t="s">
        <v>85</v>
      </c>
      <c r="E454" s="107">
        <v>1</v>
      </c>
      <c r="F454" s="108">
        <v>54.5</v>
      </c>
      <c r="G454" s="116">
        <v>54.5</v>
      </c>
    </row>
    <row r="455" spans="1:7">
      <c r="A455" s="117"/>
      <c r="B455" s="109"/>
      <c r="C455" s="109"/>
      <c r="D455" s="109"/>
      <c r="E455" s="189" t="s">
        <v>582</v>
      </c>
      <c r="F455" s="190"/>
      <c r="G455" s="118">
        <v>54.5</v>
      </c>
    </row>
    <row r="456" spans="1:7" ht="14.45" customHeight="1">
      <c r="A456" s="191" t="s">
        <v>405</v>
      </c>
      <c r="B456" s="192"/>
      <c r="C456" s="110" t="s">
        <v>75</v>
      </c>
      <c r="D456" s="110" t="s">
        <v>76</v>
      </c>
      <c r="E456" s="110" t="s">
        <v>406</v>
      </c>
      <c r="F456" s="110" t="s">
        <v>407</v>
      </c>
      <c r="G456" s="114" t="s">
        <v>408</v>
      </c>
    </row>
    <row r="457" spans="1:7">
      <c r="A457" s="115" t="s">
        <v>541</v>
      </c>
      <c r="B457" s="106" t="s">
        <v>410</v>
      </c>
      <c r="C457" s="105" t="s">
        <v>77</v>
      </c>
      <c r="D457" s="105" t="s">
        <v>411</v>
      </c>
      <c r="E457" s="107">
        <v>1</v>
      </c>
      <c r="F457" s="108">
        <v>7.2747999999999999</v>
      </c>
      <c r="G457" s="116">
        <v>7.27</v>
      </c>
    </row>
    <row r="458" spans="1:7">
      <c r="A458" s="115" t="s">
        <v>542</v>
      </c>
      <c r="B458" s="106" t="s">
        <v>543</v>
      </c>
      <c r="C458" s="105" t="s">
        <v>77</v>
      </c>
      <c r="D458" s="105" t="s">
        <v>411</v>
      </c>
      <c r="E458" s="107">
        <v>1</v>
      </c>
      <c r="F458" s="108">
        <v>9.2492999999999999</v>
      </c>
      <c r="G458" s="116">
        <v>9.25</v>
      </c>
    </row>
    <row r="459" spans="1:7" ht="14.45" customHeight="1">
      <c r="A459" s="117"/>
      <c r="B459" s="109"/>
      <c r="C459" s="109"/>
      <c r="D459" s="109"/>
      <c r="E459" s="189" t="s">
        <v>414</v>
      </c>
      <c r="F459" s="190"/>
      <c r="G459" s="118">
        <v>16.52</v>
      </c>
    </row>
    <row r="460" spans="1:7" ht="14.45" customHeight="1">
      <c r="A460" s="117"/>
      <c r="B460" s="109"/>
      <c r="C460" s="109"/>
      <c r="D460" s="109"/>
      <c r="E460" s="187" t="s">
        <v>424</v>
      </c>
      <c r="F460" s="188"/>
      <c r="G460" s="119">
        <v>71.02</v>
      </c>
    </row>
    <row r="461" spans="1:7" ht="14.45" customHeight="1">
      <c r="A461" s="117"/>
      <c r="B461" s="109"/>
      <c r="C461" s="109"/>
      <c r="D461" s="109"/>
      <c r="E461" s="187" t="s">
        <v>425</v>
      </c>
      <c r="F461" s="188"/>
      <c r="G461" s="119">
        <v>14.78</v>
      </c>
    </row>
    <row r="462" spans="1:7" ht="14.45" customHeight="1">
      <c r="A462" s="117"/>
      <c r="B462" s="109"/>
      <c r="C462" s="109"/>
      <c r="D462" s="109"/>
      <c r="E462" s="187" t="s">
        <v>426</v>
      </c>
      <c r="F462" s="188"/>
      <c r="G462" s="119">
        <v>85.8</v>
      </c>
    </row>
    <row r="463" spans="1:7" ht="14.45" customHeight="1">
      <c r="A463" s="117"/>
      <c r="B463" s="109"/>
      <c r="C463" s="109"/>
      <c r="D463" s="109"/>
      <c r="E463" s="187" t="s">
        <v>427</v>
      </c>
      <c r="F463" s="188"/>
      <c r="G463" s="119">
        <v>24.882000000000001</v>
      </c>
    </row>
    <row r="464" spans="1:7">
      <c r="A464" s="117"/>
      <c r="B464" s="109"/>
      <c r="C464" s="109"/>
      <c r="D464" s="109"/>
      <c r="E464" s="187" t="s">
        <v>428</v>
      </c>
      <c r="F464" s="188"/>
      <c r="G464" s="119">
        <v>110.68</v>
      </c>
    </row>
    <row r="465" spans="1:7">
      <c r="A465" s="117"/>
      <c r="B465" s="109"/>
      <c r="C465" s="196" t="s">
        <v>0</v>
      </c>
      <c r="D465" s="197"/>
      <c r="E465" s="109"/>
      <c r="F465" s="109"/>
      <c r="G465" s="120"/>
    </row>
    <row r="466" spans="1:7" ht="14.45" customHeight="1">
      <c r="A466" s="193" t="s">
        <v>376</v>
      </c>
      <c r="B466" s="194"/>
      <c r="C466" s="194"/>
      <c r="D466" s="194"/>
      <c r="E466" s="194"/>
      <c r="F466" s="194"/>
      <c r="G466" s="195"/>
    </row>
    <row r="467" spans="1:7" ht="14.45" customHeight="1">
      <c r="A467" s="191" t="s">
        <v>405</v>
      </c>
      <c r="B467" s="192"/>
      <c r="C467" s="110" t="s">
        <v>75</v>
      </c>
      <c r="D467" s="110" t="s">
        <v>76</v>
      </c>
      <c r="E467" s="110" t="s">
        <v>406</v>
      </c>
      <c r="F467" s="110" t="s">
        <v>407</v>
      </c>
      <c r="G467" s="114" t="s">
        <v>408</v>
      </c>
    </row>
    <row r="468" spans="1:7">
      <c r="A468" s="115" t="s">
        <v>541</v>
      </c>
      <c r="B468" s="106" t="s">
        <v>410</v>
      </c>
      <c r="C468" s="105" t="s">
        <v>77</v>
      </c>
      <c r="D468" s="105" t="s">
        <v>411</v>
      </c>
      <c r="E468" s="107">
        <v>1</v>
      </c>
      <c r="F468" s="108">
        <v>7.2747999999999999</v>
      </c>
      <c r="G468" s="116">
        <v>7.27</v>
      </c>
    </row>
    <row r="469" spans="1:7">
      <c r="A469" s="115" t="s">
        <v>542</v>
      </c>
      <c r="B469" s="106" t="s">
        <v>543</v>
      </c>
      <c r="C469" s="105" t="s">
        <v>77</v>
      </c>
      <c r="D469" s="105" t="s">
        <v>411</v>
      </c>
      <c r="E469" s="107">
        <v>1</v>
      </c>
      <c r="F469" s="108">
        <v>9.2492999999999999</v>
      </c>
      <c r="G469" s="116">
        <v>9.25</v>
      </c>
    </row>
    <row r="470" spans="1:7" ht="14.45" customHeight="1">
      <c r="A470" s="117"/>
      <c r="B470" s="109"/>
      <c r="C470" s="109"/>
      <c r="D470" s="109"/>
      <c r="E470" s="189" t="s">
        <v>414</v>
      </c>
      <c r="F470" s="190"/>
      <c r="G470" s="118">
        <v>16.52</v>
      </c>
    </row>
    <row r="471" spans="1:7">
      <c r="A471" s="191" t="s">
        <v>415</v>
      </c>
      <c r="B471" s="192"/>
      <c r="C471" s="110" t="s">
        <v>75</v>
      </c>
      <c r="D471" s="110" t="s">
        <v>76</v>
      </c>
      <c r="E471" s="110" t="s">
        <v>406</v>
      </c>
      <c r="F471" s="110" t="s">
        <v>407</v>
      </c>
      <c r="G471" s="114" t="s">
        <v>408</v>
      </c>
    </row>
    <row r="472" spans="1:7" ht="22.5">
      <c r="A472" s="115" t="s">
        <v>583</v>
      </c>
      <c r="B472" s="106" t="s">
        <v>584</v>
      </c>
      <c r="C472" s="105" t="s">
        <v>581</v>
      </c>
      <c r="D472" s="105" t="s">
        <v>85</v>
      </c>
      <c r="E472" s="107">
        <v>1</v>
      </c>
      <c r="F472" s="108">
        <v>33.33</v>
      </c>
      <c r="G472" s="116">
        <v>33.33</v>
      </c>
    </row>
    <row r="473" spans="1:7">
      <c r="A473" s="117"/>
      <c r="B473" s="109"/>
      <c r="C473" s="109"/>
      <c r="D473" s="109"/>
      <c r="E473" s="189" t="s">
        <v>423</v>
      </c>
      <c r="F473" s="190"/>
      <c r="G473" s="118">
        <v>33.33</v>
      </c>
    </row>
    <row r="474" spans="1:7" ht="14.45" customHeight="1">
      <c r="A474" s="117"/>
      <c r="B474" s="109"/>
      <c r="C474" s="109"/>
      <c r="D474" s="109"/>
      <c r="E474" s="187" t="s">
        <v>424</v>
      </c>
      <c r="F474" s="188"/>
      <c r="G474" s="119">
        <v>49.85</v>
      </c>
    </row>
    <row r="475" spans="1:7" ht="14.45" customHeight="1">
      <c r="A475" s="117"/>
      <c r="B475" s="109"/>
      <c r="C475" s="109"/>
      <c r="D475" s="109"/>
      <c r="E475" s="187" t="s">
        <v>425</v>
      </c>
      <c r="F475" s="188"/>
      <c r="G475" s="119">
        <v>14.78</v>
      </c>
    </row>
    <row r="476" spans="1:7" ht="14.45" customHeight="1">
      <c r="A476" s="117"/>
      <c r="B476" s="109"/>
      <c r="C476" s="109"/>
      <c r="D476" s="109"/>
      <c r="E476" s="187" t="s">
        <v>426</v>
      </c>
      <c r="F476" s="188"/>
      <c r="G476" s="119">
        <v>64.63</v>
      </c>
    </row>
    <row r="477" spans="1:7" ht="14.45" customHeight="1">
      <c r="A477" s="117"/>
      <c r="B477" s="109"/>
      <c r="C477" s="109"/>
      <c r="D477" s="109"/>
      <c r="E477" s="187" t="s">
        <v>427</v>
      </c>
      <c r="F477" s="188"/>
      <c r="G477" s="119">
        <v>18.742699999999999</v>
      </c>
    </row>
    <row r="478" spans="1:7">
      <c r="A478" s="117"/>
      <c r="B478" s="109"/>
      <c r="C478" s="109"/>
      <c r="D478" s="109"/>
      <c r="E478" s="187" t="s">
        <v>428</v>
      </c>
      <c r="F478" s="188"/>
      <c r="G478" s="119">
        <v>83.37</v>
      </c>
    </row>
    <row r="479" spans="1:7">
      <c r="A479" s="117"/>
      <c r="B479" s="109"/>
      <c r="C479" s="196" t="s">
        <v>0</v>
      </c>
      <c r="D479" s="197"/>
      <c r="E479" s="109"/>
      <c r="F479" s="109"/>
      <c r="G479" s="120"/>
    </row>
    <row r="480" spans="1:7" ht="14.45" customHeight="1">
      <c r="A480" s="193" t="s">
        <v>377</v>
      </c>
      <c r="B480" s="194"/>
      <c r="C480" s="194"/>
      <c r="D480" s="194"/>
      <c r="E480" s="194"/>
      <c r="F480" s="194"/>
      <c r="G480" s="195"/>
    </row>
    <row r="481" spans="1:7" ht="14.45" customHeight="1">
      <c r="A481" s="191" t="s">
        <v>405</v>
      </c>
      <c r="B481" s="192"/>
      <c r="C481" s="110" t="s">
        <v>75</v>
      </c>
      <c r="D481" s="110" t="s">
        <v>76</v>
      </c>
      <c r="E481" s="110" t="s">
        <v>406</v>
      </c>
      <c r="F481" s="110" t="s">
        <v>407</v>
      </c>
      <c r="G481" s="114" t="s">
        <v>408</v>
      </c>
    </row>
    <row r="482" spans="1:7">
      <c r="A482" s="115" t="s">
        <v>541</v>
      </c>
      <c r="B482" s="106" t="s">
        <v>410</v>
      </c>
      <c r="C482" s="105" t="s">
        <v>77</v>
      </c>
      <c r="D482" s="105" t="s">
        <v>411</v>
      </c>
      <c r="E482" s="107">
        <v>8</v>
      </c>
      <c r="F482" s="108">
        <v>7.2747999999999999</v>
      </c>
      <c r="G482" s="116">
        <v>58.2</v>
      </c>
    </row>
    <row r="483" spans="1:7">
      <c r="A483" s="115" t="s">
        <v>585</v>
      </c>
      <c r="B483" s="106" t="s">
        <v>586</v>
      </c>
      <c r="C483" s="105" t="s">
        <v>77</v>
      </c>
      <c r="D483" s="105" t="s">
        <v>411</v>
      </c>
      <c r="E483" s="107">
        <v>8</v>
      </c>
      <c r="F483" s="108">
        <v>9.1437000000000008</v>
      </c>
      <c r="G483" s="116">
        <v>73.150000000000006</v>
      </c>
    </row>
    <row r="484" spans="1:7" ht="14.45" customHeight="1">
      <c r="A484" s="117"/>
      <c r="B484" s="109"/>
      <c r="C484" s="109"/>
      <c r="D484" s="109"/>
      <c r="E484" s="189" t="s">
        <v>414</v>
      </c>
      <c r="F484" s="190"/>
      <c r="G484" s="118">
        <v>131.35</v>
      </c>
    </row>
    <row r="485" spans="1:7">
      <c r="A485" s="191" t="s">
        <v>415</v>
      </c>
      <c r="B485" s="192"/>
      <c r="C485" s="110" t="s">
        <v>75</v>
      </c>
      <c r="D485" s="110" t="s">
        <v>76</v>
      </c>
      <c r="E485" s="110" t="s">
        <v>406</v>
      </c>
      <c r="F485" s="110" t="s">
        <v>407</v>
      </c>
      <c r="G485" s="114" t="s">
        <v>408</v>
      </c>
    </row>
    <row r="486" spans="1:7">
      <c r="A486" s="115" t="s">
        <v>587</v>
      </c>
      <c r="B486" s="106" t="s">
        <v>588</v>
      </c>
      <c r="C486" s="105" t="s">
        <v>77</v>
      </c>
      <c r="D486" s="105" t="s">
        <v>85</v>
      </c>
      <c r="E486" s="107">
        <v>0.5</v>
      </c>
      <c r="F486" s="108">
        <v>5.3</v>
      </c>
      <c r="G486" s="116">
        <v>2.65</v>
      </c>
    </row>
    <row r="487" spans="1:7">
      <c r="A487" s="115" t="s">
        <v>589</v>
      </c>
      <c r="B487" s="106" t="s">
        <v>590</v>
      </c>
      <c r="C487" s="105" t="s">
        <v>77</v>
      </c>
      <c r="D487" s="105" t="s">
        <v>85</v>
      </c>
      <c r="E487" s="107">
        <v>0.25</v>
      </c>
      <c r="F487" s="108">
        <v>12.63</v>
      </c>
      <c r="G487" s="116">
        <v>3.16</v>
      </c>
    </row>
    <row r="488" spans="1:7">
      <c r="A488" s="115" t="s">
        <v>591</v>
      </c>
      <c r="B488" s="106" t="s">
        <v>592</v>
      </c>
      <c r="C488" s="105" t="s">
        <v>77</v>
      </c>
      <c r="D488" s="105" t="s">
        <v>85</v>
      </c>
      <c r="E488" s="107">
        <v>0.25</v>
      </c>
      <c r="F488" s="108">
        <v>6.14</v>
      </c>
      <c r="G488" s="116">
        <v>1.54</v>
      </c>
    </row>
    <row r="489" spans="1:7">
      <c r="A489" s="115" t="s">
        <v>593</v>
      </c>
      <c r="B489" s="106" t="s">
        <v>594</v>
      </c>
      <c r="C489" s="105" t="s">
        <v>77</v>
      </c>
      <c r="D489" s="105" t="s">
        <v>85</v>
      </c>
      <c r="E489" s="107">
        <v>0.25</v>
      </c>
      <c r="F489" s="108">
        <v>10.54</v>
      </c>
      <c r="G489" s="116">
        <v>2.64</v>
      </c>
    </row>
    <row r="490" spans="1:7">
      <c r="A490" s="115" t="s">
        <v>595</v>
      </c>
      <c r="B490" s="106" t="s">
        <v>596</v>
      </c>
      <c r="C490" s="105" t="s">
        <v>77</v>
      </c>
      <c r="D490" s="105" t="s">
        <v>82</v>
      </c>
      <c r="E490" s="107">
        <v>1.5</v>
      </c>
      <c r="F490" s="108">
        <v>4.8600000000000003</v>
      </c>
      <c r="G490" s="116">
        <v>7.29</v>
      </c>
    </row>
    <row r="491" spans="1:7">
      <c r="A491" s="115" t="s">
        <v>597</v>
      </c>
      <c r="B491" s="106" t="s">
        <v>598</v>
      </c>
      <c r="C491" s="105" t="s">
        <v>77</v>
      </c>
      <c r="D491" s="105" t="s">
        <v>85</v>
      </c>
      <c r="E491" s="107">
        <v>0.5</v>
      </c>
      <c r="F491" s="108">
        <v>16.61</v>
      </c>
      <c r="G491" s="116">
        <v>8.31</v>
      </c>
    </row>
    <row r="492" spans="1:7">
      <c r="A492" s="115" t="s">
        <v>599</v>
      </c>
      <c r="B492" s="106" t="s">
        <v>600</v>
      </c>
      <c r="C492" s="105" t="s">
        <v>77</v>
      </c>
      <c r="D492" s="105" t="s">
        <v>82</v>
      </c>
      <c r="E492" s="107">
        <v>4</v>
      </c>
      <c r="F492" s="108">
        <v>3.23</v>
      </c>
      <c r="G492" s="116">
        <v>12.92</v>
      </c>
    </row>
    <row r="493" spans="1:7">
      <c r="A493" s="115" t="s">
        <v>601</v>
      </c>
      <c r="B493" s="106" t="s">
        <v>602</v>
      </c>
      <c r="C493" s="105" t="s">
        <v>77</v>
      </c>
      <c r="D493" s="105" t="s">
        <v>85</v>
      </c>
      <c r="E493" s="107">
        <v>0.25</v>
      </c>
      <c r="F493" s="108">
        <v>18.170000000000002</v>
      </c>
      <c r="G493" s="116">
        <v>4.54</v>
      </c>
    </row>
    <row r="494" spans="1:7">
      <c r="A494" s="117"/>
      <c r="B494" s="109"/>
      <c r="C494" s="109"/>
      <c r="D494" s="109"/>
      <c r="E494" s="189" t="s">
        <v>423</v>
      </c>
      <c r="F494" s="190"/>
      <c r="G494" s="118">
        <v>43.05</v>
      </c>
    </row>
    <row r="495" spans="1:7" ht="14.45" customHeight="1">
      <c r="A495" s="117"/>
      <c r="B495" s="109"/>
      <c r="C495" s="109"/>
      <c r="D495" s="109"/>
      <c r="E495" s="187" t="s">
        <v>424</v>
      </c>
      <c r="F495" s="188"/>
      <c r="G495" s="119">
        <v>174.4</v>
      </c>
    </row>
    <row r="496" spans="1:7" ht="14.45" customHeight="1">
      <c r="A496" s="117"/>
      <c r="B496" s="109"/>
      <c r="C496" s="109"/>
      <c r="D496" s="109"/>
      <c r="E496" s="187" t="s">
        <v>425</v>
      </c>
      <c r="F496" s="188"/>
      <c r="G496" s="119">
        <v>117.45</v>
      </c>
    </row>
    <row r="497" spans="1:7" ht="14.45" customHeight="1">
      <c r="A497" s="117"/>
      <c r="B497" s="109"/>
      <c r="C497" s="109"/>
      <c r="D497" s="109"/>
      <c r="E497" s="187" t="s">
        <v>426</v>
      </c>
      <c r="F497" s="188"/>
      <c r="G497" s="119">
        <v>291.85000000000002</v>
      </c>
    </row>
    <row r="498" spans="1:7" ht="14.45" customHeight="1">
      <c r="A498" s="117"/>
      <c r="B498" s="109"/>
      <c r="C498" s="109"/>
      <c r="D498" s="109"/>
      <c r="E498" s="187" t="s">
        <v>427</v>
      </c>
      <c r="F498" s="188"/>
      <c r="G498" s="119">
        <v>84.636499999999998</v>
      </c>
    </row>
    <row r="499" spans="1:7">
      <c r="A499" s="117"/>
      <c r="B499" s="109"/>
      <c r="C499" s="109"/>
      <c r="D499" s="109"/>
      <c r="E499" s="187" t="s">
        <v>428</v>
      </c>
      <c r="F499" s="188"/>
      <c r="G499" s="119">
        <v>376.49</v>
      </c>
    </row>
    <row r="500" spans="1:7">
      <c r="A500" s="117"/>
      <c r="B500" s="109"/>
      <c r="C500" s="196" t="s">
        <v>0</v>
      </c>
      <c r="D500" s="197"/>
      <c r="E500" s="109"/>
      <c r="F500" s="109"/>
      <c r="G500" s="120"/>
    </row>
    <row r="501" spans="1:7" ht="14.45" customHeight="1">
      <c r="A501" s="193" t="s">
        <v>378</v>
      </c>
      <c r="B501" s="194"/>
      <c r="C501" s="194"/>
      <c r="D501" s="194"/>
      <c r="E501" s="194"/>
      <c r="F501" s="194"/>
      <c r="G501" s="195"/>
    </row>
    <row r="502" spans="1:7" ht="14.45" customHeight="1">
      <c r="A502" s="191" t="s">
        <v>405</v>
      </c>
      <c r="B502" s="192"/>
      <c r="C502" s="110" t="s">
        <v>75</v>
      </c>
      <c r="D502" s="110" t="s">
        <v>76</v>
      </c>
      <c r="E502" s="110" t="s">
        <v>406</v>
      </c>
      <c r="F502" s="110" t="s">
        <v>407</v>
      </c>
      <c r="G502" s="114" t="s">
        <v>408</v>
      </c>
    </row>
    <row r="503" spans="1:7">
      <c r="A503" s="115" t="s">
        <v>541</v>
      </c>
      <c r="B503" s="106" t="s">
        <v>410</v>
      </c>
      <c r="C503" s="105" t="s">
        <v>77</v>
      </c>
      <c r="D503" s="105" t="s">
        <v>411</v>
      </c>
      <c r="E503" s="107">
        <v>8</v>
      </c>
      <c r="F503" s="108">
        <v>7.2747999999999999</v>
      </c>
      <c r="G503" s="116">
        <v>58.2</v>
      </c>
    </row>
    <row r="504" spans="1:7">
      <c r="A504" s="115" t="s">
        <v>585</v>
      </c>
      <c r="B504" s="106" t="s">
        <v>586</v>
      </c>
      <c r="C504" s="105" t="s">
        <v>77</v>
      </c>
      <c r="D504" s="105" t="s">
        <v>411</v>
      </c>
      <c r="E504" s="107">
        <v>6</v>
      </c>
      <c r="F504" s="108">
        <v>9.1437000000000008</v>
      </c>
      <c r="G504" s="116">
        <v>54.86</v>
      </c>
    </row>
    <row r="505" spans="1:7" ht="14.45" customHeight="1">
      <c r="A505" s="117"/>
      <c r="B505" s="109"/>
      <c r="C505" s="109"/>
      <c r="D505" s="109"/>
      <c r="E505" s="189" t="s">
        <v>414</v>
      </c>
      <c r="F505" s="190"/>
      <c r="G505" s="118">
        <v>113.06</v>
      </c>
    </row>
    <row r="506" spans="1:7">
      <c r="A506" s="191" t="s">
        <v>415</v>
      </c>
      <c r="B506" s="192"/>
      <c r="C506" s="110" t="s">
        <v>75</v>
      </c>
      <c r="D506" s="110" t="s">
        <v>76</v>
      </c>
      <c r="E506" s="110" t="s">
        <v>406</v>
      </c>
      <c r="F506" s="110" t="s">
        <v>407</v>
      </c>
      <c r="G506" s="114" t="s">
        <v>408</v>
      </c>
    </row>
    <row r="507" spans="1:7">
      <c r="A507" s="115" t="s">
        <v>603</v>
      </c>
      <c r="B507" s="106" t="s">
        <v>604</v>
      </c>
      <c r="C507" s="105" t="s">
        <v>77</v>
      </c>
      <c r="D507" s="105" t="s">
        <v>85</v>
      </c>
      <c r="E507" s="107">
        <v>0.75</v>
      </c>
      <c r="F507" s="108">
        <v>3.57</v>
      </c>
      <c r="G507" s="116">
        <v>2.68</v>
      </c>
    </row>
    <row r="508" spans="1:7">
      <c r="A508" s="115" t="s">
        <v>605</v>
      </c>
      <c r="B508" s="106" t="s">
        <v>606</v>
      </c>
      <c r="C508" s="105" t="s">
        <v>77</v>
      </c>
      <c r="D508" s="105" t="s">
        <v>85</v>
      </c>
      <c r="E508" s="107">
        <v>1</v>
      </c>
      <c r="F508" s="108">
        <v>0.5</v>
      </c>
      <c r="G508" s="116">
        <v>0.5</v>
      </c>
    </row>
    <row r="509" spans="1:7">
      <c r="A509" s="115" t="s">
        <v>607</v>
      </c>
      <c r="B509" s="106" t="s">
        <v>608</v>
      </c>
      <c r="C509" s="105" t="s">
        <v>77</v>
      </c>
      <c r="D509" s="105" t="s">
        <v>85</v>
      </c>
      <c r="E509" s="107">
        <v>2</v>
      </c>
      <c r="F509" s="108">
        <v>2.42</v>
      </c>
      <c r="G509" s="116">
        <v>4.84</v>
      </c>
    </row>
    <row r="510" spans="1:7">
      <c r="A510" s="115" t="s">
        <v>609</v>
      </c>
      <c r="B510" s="106" t="s">
        <v>610</v>
      </c>
      <c r="C510" s="105" t="s">
        <v>77</v>
      </c>
      <c r="D510" s="105" t="s">
        <v>82</v>
      </c>
      <c r="E510" s="107">
        <v>3</v>
      </c>
      <c r="F510" s="108">
        <v>17.75</v>
      </c>
      <c r="G510" s="116">
        <v>53.25</v>
      </c>
    </row>
    <row r="511" spans="1:7">
      <c r="A511" s="115" t="s">
        <v>611</v>
      </c>
      <c r="B511" s="106" t="s">
        <v>612</v>
      </c>
      <c r="C511" s="105" t="s">
        <v>77</v>
      </c>
      <c r="D511" s="105" t="s">
        <v>85</v>
      </c>
      <c r="E511" s="107">
        <v>0.75</v>
      </c>
      <c r="F511" s="108">
        <v>4.22</v>
      </c>
      <c r="G511" s="116">
        <v>3.17</v>
      </c>
    </row>
    <row r="512" spans="1:7">
      <c r="A512" s="115" t="s">
        <v>613</v>
      </c>
      <c r="B512" s="106" t="s">
        <v>614</v>
      </c>
      <c r="C512" s="105" t="s">
        <v>77</v>
      </c>
      <c r="D512" s="105" t="s">
        <v>82</v>
      </c>
      <c r="E512" s="107">
        <v>9</v>
      </c>
      <c r="F512" s="108">
        <v>3.69</v>
      </c>
      <c r="G512" s="116">
        <v>33.21</v>
      </c>
    </row>
    <row r="513" spans="1:7">
      <c r="A513" s="117"/>
      <c r="B513" s="109"/>
      <c r="C513" s="109"/>
      <c r="D513" s="109"/>
      <c r="E513" s="189" t="s">
        <v>423</v>
      </c>
      <c r="F513" s="190"/>
      <c r="G513" s="118">
        <v>97.65</v>
      </c>
    </row>
    <row r="514" spans="1:7" ht="14.45" customHeight="1">
      <c r="A514" s="117"/>
      <c r="B514" s="109"/>
      <c r="C514" s="109"/>
      <c r="D514" s="109"/>
      <c r="E514" s="187" t="s">
        <v>424</v>
      </c>
      <c r="F514" s="188"/>
      <c r="G514" s="119">
        <v>210.71</v>
      </c>
    </row>
    <row r="515" spans="1:7" ht="14.45" customHeight="1">
      <c r="A515" s="117"/>
      <c r="B515" s="109"/>
      <c r="C515" s="109"/>
      <c r="D515" s="109"/>
      <c r="E515" s="187" t="s">
        <v>425</v>
      </c>
      <c r="F515" s="188"/>
      <c r="G515" s="119">
        <v>101.1</v>
      </c>
    </row>
    <row r="516" spans="1:7" ht="14.45" customHeight="1">
      <c r="A516" s="117"/>
      <c r="B516" s="109"/>
      <c r="C516" s="109"/>
      <c r="D516" s="109"/>
      <c r="E516" s="187" t="s">
        <v>426</v>
      </c>
      <c r="F516" s="188"/>
      <c r="G516" s="119">
        <v>311.81</v>
      </c>
    </row>
    <row r="517" spans="1:7" ht="14.45" customHeight="1">
      <c r="A517" s="117"/>
      <c r="B517" s="109"/>
      <c r="C517" s="109"/>
      <c r="D517" s="109"/>
      <c r="E517" s="187" t="s">
        <v>427</v>
      </c>
      <c r="F517" s="188"/>
      <c r="G517" s="119">
        <v>90.424899999999994</v>
      </c>
    </row>
    <row r="518" spans="1:7">
      <c r="A518" s="117"/>
      <c r="B518" s="109"/>
      <c r="C518" s="109"/>
      <c r="D518" s="109"/>
      <c r="E518" s="187" t="s">
        <v>428</v>
      </c>
      <c r="F518" s="188"/>
      <c r="G518" s="119">
        <v>402.23</v>
      </c>
    </row>
    <row r="519" spans="1:7">
      <c r="A519" s="117"/>
      <c r="B519" s="109"/>
      <c r="C519" s="196" t="s">
        <v>0</v>
      </c>
      <c r="D519" s="197"/>
      <c r="E519" s="109"/>
      <c r="F519" s="109"/>
      <c r="G519" s="120"/>
    </row>
    <row r="520" spans="1:7" ht="27" customHeight="1">
      <c r="A520" s="193" t="s">
        <v>379</v>
      </c>
      <c r="B520" s="194"/>
      <c r="C520" s="194"/>
      <c r="D520" s="194"/>
      <c r="E520" s="194"/>
      <c r="F520" s="194"/>
      <c r="G520" s="195"/>
    </row>
    <row r="521" spans="1:7">
      <c r="A521" s="191" t="s">
        <v>415</v>
      </c>
      <c r="B521" s="192"/>
      <c r="C521" s="110" t="s">
        <v>75</v>
      </c>
      <c r="D521" s="110" t="s">
        <v>76</v>
      </c>
      <c r="E521" s="110" t="s">
        <v>406</v>
      </c>
      <c r="F521" s="110" t="s">
        <v>407</v>
      </c>
      <c r="G521" s="114" t="s">
        <v>408</v>
      </c>
    </row>
    <row r="522" spans="1:7">
      <c r="A522" s="115" t="s">
        <v>615</v>
      </c>
      <c r="B522" s="106" t="s">
        <v>616</v>
      </c>
      <c r="C522" s="105" t="s">
        <v>81</v>
      </c>
      <c r="D522" s="105" t="s">
        <v>85</v>
      </c>
      <c r="E522" s="107">
        <v>3570</v>
      </c>
      <c r="F522" s="108">
        <v>0.3</v>
      </c>
      <c r="G522" s="116">
        <v>1071</v>
      </c>
    </row>
    <row r="523" spans="1:7">
      <c r="A523" s="117"/>
      <c r="B523" s="109"/>
      <c r="C523" s="109"/>
      <c r="D523" s="109"/>
      <c r="E523" s="189" t="s">
        <v>423</v>
      </c>
      <c r="F523" s="190"/>
      <c r="G523" s="118">
        <v>1071</v>
      </c>
    </row>
    <row r="524" spans="1:7">
      <c r="A524" s="191" t="s">
        <v>445</v>
      </c>
      <c r="B524" s="192"/>
      <c r="C524" s="110" t="s">
        <v>75</v>
      </c>
      <c r="D524" s="110" t="s">
        <v>76</v>
      </c>
      <c r="E524" s="110" t="s">
        <v>406</v>
      </c>
      <c r="F524" s="110" t="s">
        <v>407</v>
      </c>
      <c r="G524" s="114" t="s">
        <v>408</v>
      </c>
    </row>
    <row r="525" spans="1:7" ht="45">
      <c r="A525" s="115" t="s">
        <v>617</v>
      </c>
      <c r="B525" s="106" t="s">
        <v>618</v>
      </c>
      <c r="C525" s="105" t="s">
        <v>81</v>
      </c>
      <c r="D525" s="105" t="s">
        <v>619</v>
      </c>
      <c r="E525" s="107">
        <v>0.1293</v>
      </c>
      <c r="F525" s="108">
        <v>93.04</v>
      </c>
      <c r="G525" s="116">
        <v>12.03</v>
      </c>
    </row>
    <row r="526" spans="1:7" ht="45">
      <c r="A526" s="115" t="s">
        <v>620</v>
      </c>
      <c r="B526" s="106" t="s">
        <v>621</v>
      </c>
      <c r="C526" s="105" t="s">
        <v>81</v>
      </c>
      <c r="D526" s="105" t="s">
        <v>622</v>
      </c>
      <c r="E526" s="107">
        <v>0.43480000000000002</v>
      </c>
      <c r="F526" s="108">
        <v>28.2</v>
      </c>
      <c r="G526" s="116">
        <v>12.26</v>
      </c>
    </row>
    <row r="527" spans="1:7" ht="33.75">
      <c r="A527" s="115" t="s">
        <v>623</v>
      </c>
      <c r="B527" s="106" t="s">
        <v>624</v>
      </c>
      <c r="C527" s="105" t="s">
        <v>81</v>
      </c>
      <c r="D527" s="105" t="s">
        <v>80</v>
      </c>
      <c r="E527" s="107">
        <v>1.55E-2</v>
      </c>
      <c r="F527" s="108">
        <v>335.77</v>
      </c>
      <c r="G527" s="116">
        <v>5.2</v>
      </c>
    </row>
    <row r="528" spans="1:7">
      <c r="A528" s="115" t="s">
        <v>469</v>
      </c>
      <c r="B528" s="106" t="s">
        <v>470</v>
      </c>
      <c r="C528" s="105" t="s">
        <v>81</v>
      </c>
      <c r="D528" s="105" t="s">
        <v>411</v>
      </c>
      <c r="E528" s="107">
        <v>70.611900000000006</v>
      </c>
      <c r="F528" s="108">
        <v>11.15</v>
      </c>
      <c r="G528" s="116">
        <v>787.32</v>
      </c>
    </row>
    <row r="529" spans="1:7">
      <c r="A529" s="115" t="s">
        <v>458</v>
      </c>
      <c r="B529" s="106" t="s">
        <v>459</v>
      </c>
      <c r="C529" s="105" t="s">
        <v>81</v>
      </c>
      <c r="D529" s="105" t="s">
        <v>411</v>
      </c>
      <c r="E529" s="107">
        <v>70.611900000000006</v>
      </c>
      <c r="F529" s="108">
        <v>9.18</v>
      </c>
      <c r="G529" s="116">
        <v>648.22</v>
      </c>
    </row>
    <row r="530" spans="1:7" ht="22.5">
      <c r="A530" s="115" t="s">
        <v>625</v>
      </c>
      <c r="B530" s="106" t="s">
        <v>626</v>
      </c>
      <c r="C530" s="105" t="s">
        <v>81</v>
      </c>
      <c r="D530" s="105" t="s">
        <v>80</v>
      </c>
      <c r="E530" s="107">
        <v>0.2</v>
      </c>
      <c r="F530" s="108">
        <v>555.33000000000004</v>
      </c>
      <c r="G530" s="116">
        <v>111.07</v>
      </c>
    </row>
    <row r="531" spans="1:7" ht="22.5">
      <c r="A531" s="115" t="s">
        <v>627</v>
      </c>
      <c r="B531" s="106" t="s">
        <v>628</v>
      </c>
      <c r="C531" s="105" t="s">
        <v>81</v>
      </c>
      <c r="D531" s="105" t="s">
        <v>86</v>
      </c>
      <c r="E531" s="107">
        <v>6.17</v>
      </c>
      <c r="F531" s="108">
        <v>5.47</v>
      </c>
      <c r="G531" s="116">
        <v>33.75</v>
      </c>
    </row>
    <row r="532" spans="1:7" ht="33.75">
      <c r="A532" s="115" t="s">
        <v>629</v>
      </c>
      <c r="B532" s="106" t="s">
        <v>630</v>
      </c>
      <c r="C532" s="105" t="s">
        <v>81</v>
      </c>
      <c r="D532" s="105" t="s">
        <v>86</v>
      </c>
      <c r="E532" s="107">
        <v>35.708399999999997</v>
      </c>
      <c r="F532" s="108">
        <v>9.0500000000000007</v>
      </c>
      <c r="G532" s="116">
        <v>323.16000000000003</v>
      </c>
    </row>
    <row r="533" spans="1:7" ht="33.75">
      <c r="A533" s="115" t="s">
        <v>631</v>
      </c>
      <c r="B533" s="106" t="s">
        <v>632</v>
      </c>
      <c r="C533" s="105" t="s">
        <v>81</v>
      </c>
      <c r="D533" s="105" t="s">
        <v>80</v>
      </c>
      <c r="E533" s="107">
        <v>0.59499999999999997</v>
      </c>
      <c r="F533" s="108">
        <v>104.58</v>
      </c>
      <c r="G533" s="116">
        <v>62.23</v>
      </c>
    </row>
    <row r="534" spans="1:7" ht="22.5">
      <c r="A534" s="115" t="s">
        <v>481</v>
      </c>
      <c r="B534" s="106" t="s">
        <v>482</v>
      </c>
      <c r="C534" s="105" t="s">
        <v>81</v>
      </c>
      <c r="D534" s="105" t="s">
        <v>80</v>
      </c>
      <c r="E534" s="107">
        <v>1.3452</v>
      </c>
      <c r="F534" s="108">
        <v>346.34</v>
      </c>
      <c r="G534" s="116">
        <v>465.9</v>
      </c>
    </row>
    <row r="535" spans="1:7" ht="33.75">
      <c r="A535" s="115" t="s">
        <v>633</v>
      </c>
      <c r="B535" s="106" t="s">
        <v>634</v>
      </c>
      <c r="C535" s="105" t="s">
        <v>81</v>
      </c>
      <c r="D535" s="105" t="s">
        <v>78</v>
      </c>
      <c r="E535" s="107">
        <v>2</v>
      </c>
      <c r="F535" s="108">
        <v>35.950000000000003</v>
      </c>
      <c r="G535" s="116">
        <v>71.900000000000006</v>
      </c>
    </row>
    <row r="536" spans="1:7" ht="22.5">
      <c r="A536" s="115" t="s">
        <v>635</v>
      </c>
      <c r="B536" s="106" t="s">
        <v>636</v>
      </c>
      <c r="C536" s="105" t="s">
        <v>81</v>
      </c>
      <c r="D536" s="105" t="s">
        <v>80</v>
      </c>
      <c r="E536" s="107">
        <v>0.4536</v>
      </c>
      <c r="F536" s="108">
        <v>1316.08</v>
      </c>
      <c r="G536" s="116">
        <v>596.97</v>
      </c>
    </row>
    <row r="537" spans="1:7" ht="33.75">
      <c r="A537" s="115" t="s">
        <v>637</v>
      </c>
      <c r="B537" s="106" t="s">
        <v>638</v>
      </c>
      <c r="C537" s="105" t="s">
        <v>81</v>
      </c>
      <c r="D537" s="105" t="s">
        <v>80</v>
      </c>
      <c r="E537" s="107">
        <v>2.7216</v>
      </c>
      <c r="F537" s="108">
        <v>593.33000000000004</v>
      </c>
      <c r="G537" s="116">
        <v>1614.81</v>
      </c>
    </row>
    <row r="538" spans="1:7">
      <c r="A538" s="117"/>
      <c r="B538" s="109"/>
      <c r="C538" s="109"/>
      <c r="D538" s="109"/>
      <c r="E538" s="189" t="s">
        <v>454</v>
      </c>
      <c r="F538" s="190"/>
      <c r="G538" s="118">
        <v>4744.82</v>
      </c>
    </row>
    <row r="539" spans="1:7" ht="14.45" customHeight="1">
      <c r="A539" s="117"/>
      <c r="B539" s="109"/>
      <c r="C539" s="109"/>
      <c r="D539" s="109"/>
      <c r="E539" s="187" t="s">
        <v>424</v>
      </c>
      <c r="F539" s="188"/>
      <c r="G539" s="119">
        <v>5815.82</v>
      </c>
    </row>
    <row r="540" spans="1:7" ht="14.45" customHeight="1">
      <c r="A540" s="117"/>
      <c r="B540" s="109"/>
      <c r="C540" s="109"/>
      <c r="D540" s="109"/>
      <c r="E540" s="187" t="s">
        <v>425</v>
      </c>
      <c r="F540" s="188"/>
      <c r="G540" s="119">
        <v>1078.97</v>
      </c>
    </row>
    <row r="541" spans="1:7" ht="14.45" customHeight="1">
      <c r="A541" s="117"/>
      <c r="B541" s="109"/>
      <c r="C541" s="109"/>
      <c r="D541" s="109"/>
      <c r="E541" s="187" t="s">
        <v>426</v>
      </c>
      <c r="F541" s="188"/>
      <c r="G541" s="119">
        <v>6894.79</v>
      </c>
    </row>
    <row r="542" spans="1:7" ht="14.45" customHeight="1">
      <c r="A542" s="117"/>
      <c r="B542" s="109"/>
      <c r="C542" s="109"/>
      <c r="D542" s="109"/>
      <c r="E542" s="187" t="s">
        <v>427</v>
      </c>
      <c r="F542" s="188"/>
      <c r="G542" s="119">
        <v>1999.4891</v>
      </c>
    </row>
    <row r="543" spans="1:7">
      <c r="A543" s="117"/>
      <c r="B543" s="109"/>
      <c r="C543" s="109"/>
      <c r="D543" s="109"/>
      <c r="E543" s="187" t="s">
        <v>428</v>
      </c>
      <c r="F543" s="188"/>
      <c r="G543" s="119">
        <v>8894.2800000000007</v>
      </c>
    </row>
    <row r="544" spans="1:7">
      <c r="A544" s="117"/>
      <c r="B544" s="109"/>
      <c r="C544" s="196" t="s">
        <v>0</v>
      </c>
      <c r="D544" s="197"/>
      <c r="E544" s="109"/>
      <c r="F544" s="109"/>
      <c r="G544" s="120"/>
    </row>
    <row r="545" spans="1:7" ht="14.45" customHeight="1">
      <c r="A545" s="193" t="s">
        <v>862</v>
      </c>
      <c r="B545" s="194"/>
      <c r="C545" s="194"/>
      <c r="D545" s="194"/>
      <c r="E545" s="194"/>
      <c r="F545" s="194"/>
      <c r="G545" s="195"/>
    </row>
    <row r="546" spans="1:7">
      <c r="A546" s="191" t="s">
        <v>415</v>
      </c>
      <c r="B546" s="192"/>
      <c r="C546" s="110" t="s">
        <v>75</v>
      </c>
      <c r="D546" s="110" t="s">
        <v>76</v>
      </c>
      <c r="E546" s="110" t="s">
        <v>406</v>
      </c>
      <c r="F546" s="110" t="s">
        <v>407</v>
      </c>
      <c r="G546" s="114" t="s">
        <v>408</v>
      </c>
    </row>
    <row r="547" spans="1:7" ht="14.45" customHeight="1">
      <c r="A547" s="115" t="s">
        <v>500</v>
      </c>
      <c r="B547" s="106" t="s">
        <v>501</v>
      </c>
      <c r="C547" s="105" t="s">
        <v>77</v>
      </c>
      <c r="D547" s="105" t="s">
        <v>80</v>
      </c>
      <c r="E547" s="107">
        <v>1.3</v>
      </c>
      <c r="F547" s="108">
        <v>112.5</v>
      </c>
      <c r="G547" s="116">
        <v>146.25</v>
      </c>
    </row>
    <row r="548" spans="1:7">
      <c r="A548" s="117"/>
      <c r="B548" s="109"/>
      <c r="C548" s="109"/>
      <c r="D548" s="109"/>
      <c r="E548" s="189" t="s">
        <v>423</v>
      </c>
      <c r="F548" s="190"/>
      <c r="G548" s="118">
        <v>146.25</v>
      </c>
    </row>
    <row r="549" spans="1:7" ht="14.45" customHeight="1">
      <c r="A549" s="191" t="s">
        <v>445</v>
      </c>
      <c r="B549" s="192"/>
      <c r="C549" s="110" t="s">
        <v>75</v>
      </c>
      <c r="D549" s="110" t="s">
        <v>76</v>
      </c>
      <c r="E549" s="110" t="s">
        <v>406</v>
      </c>
      <c r="F549" s="110" t="s">
        <v>407</v>
      </c>
      <c r="G549" s="114" t="s">
        <v>408</v>
      </c>
    </row>
    <row r="550" spans="1:7" ht="14.45" customHeight="1">
      <c r="A550" s="115" t="s">
        <v>764</v>
      </c>
      <c r="B550" s="106" t="s">
        <v>765</v>
      </c>
      <c r="C550" s="105" t="s">
        <v>77</v>
      </c>
      <c r="D550" s="105" t="s">
        <v>80</v>
      </c>
      <c r="E550" s="107">
        <v>7.8</v>
      </c>
      <c r="F550" s="108">
        <v>82.27</v>
      </c>
      <c r="G550" s="116">
        <v>641.71</v>
      </c>
    </row>
    <row r="551" spans="1:7">
      <c r="A551" s="115" t="s">
        <v>79</v>
      </c>
      <c r="B551" s="106" t="s">
        <v>506</v>
      </c>
      <c r="C551" s="105" t="s">
        <v>77</v>
      </c>
      <c r="D551" s="105" t="s">
        <v>80</v>
      </c>
      <c r="E551" s="107">
        <v>6</v>
      </c>
      <c r="F551" s="108">
        <v>21.82</v>
      </c>
      <c r="G551" s="116">
        <v>130.91999999999999</v>
      </c>
    </row>
    <row r="552" spans="1:7">
      <c r="A552" s="115" t="s">
        <v>507</v>
      </c>
      <c r="B552" s="106" t="s">
        <v>508</v>
      </c>
      <c r="C552" s="105" t="s">
        <v>77</v>
      </c>
      <c r="D552" s="105" t="s">
        <v>80</v>
      </c>
      <c r="E552" s="107">
        <v>0.23</v>
      </c>
      <c r="F552" s="108">
        <v>339.92</v>
      </c>
      <c r="G552" s="116">
        <v>78.180000000000007</v>
      </c>
    </row>
    <row r="553" spans="1:7" ht="14.45" customHeight="1">
      <c r="A553" s="115" t="s">
        <v>509</v>
      </c>
      <c r="B553" s="106" t="s">
        <v>510</v>
      </c>
      <c r="C553" s="105" t="s">
        <v>77</v>
      </c>
      <c r="D553" s="105" t="s">
        <v>80</v>
      </c>
      <c r="E553" s="107">
        <v>0.05</v>
      </c>
      <c r="F553" s="108">
        <v>768.77</v>
      </c>
      <c r="G553" s="116">
        <v>38.44</v>
      </c>
    </row>
    <row r="554" spans="1:7">
      <c r="A554" s="115" t="s">
        <v>866</v>
      </c>
      <c r="B554" s="106" t="s">
        <v>867</v>
      </c>
      <c r="C554" s="105" t="s">
        <v>77</v>
      </c>
      <c r="D554" s="105" t="s">
        <v>80</v>
      </c>
      <c r="E554" s="107">
        <v>0.15</v>
      </c>
      <c r="F554" s="108">
        <v>2038.83</v>
      </c>
      <c r="G554" s="116">
        <v>305.82</v>
      </c>
    </row>
    <row r="555" spans="1:7">
      <c r="A555" s="115" t="s">
        <v>772</v>
      </c>
      <c r="B555" s="106" t="s">
        <v>773</v>
      </c>
      <c r="C555" s="105" t="s">
        <v>77</v>
      </c>
      <c r="D555" s="105" t="s">
        <v>78</v>
      </c>
      <c r="E555" s="107">
        <v>8.4</v>
      </c>
      <c r="F555" s="108">
        <v>34.94</v>
      </c>
      <c r="G555" s="116">
        <v>293.5</v>
      </c>
    </row>
    <row r="556" spans="1:7">
      <c r="A556" s="117"/>
      <c r="B556" s="109"/>
      <c r="C556" s="109"/>
      <c r="D556" s="109"/>
      <c r="E556" s="189" t="s">
        <v>454</v>
      </c>
      <c r="F556" s="190"/>
      <c r="G556" s="118">
        <v>1488.57</v>
      </c>
    </row>
    <row r="557" spans="1:7">
      <c r="A557" s="117"/>
      <c r="B557" s="109"/>
      <c r="C557" s="109"/>
      <c r="D557" s="109"/>
      <c r="E557" s="187" t="s">
        <v>424</v>
      </c>
      <c r="F557" s="188"/>
      <c r="G557" s="119">
        <v>1634.82</v>
      </c>
    </row>
    <row r="558" spans="1:7">
      <c r="A558" s="117"/>
      <c r="B558" s="109"/>
      <c r="C558" s="109"/>
      <c r="D558" s="109"/>
      <c r="E558" s="187" t="s">
        <v>425</v>
      </c>
      <c r="F558" s="188"/>
      <c r="G558" s="119">
        <v>385.18</v>
      </c>
    </row>
    <row r="559" spans="1:7">
      <c r="A559" s="117"/>
      <c r="B559" s="109"/>
      <c r="C559" s="109"/>
      <c r="D559" s="109"/>
      <c r="E559" s="187" t="s">
        <v>426</v>
      </c>
      <c r="F559" s="188"/>
      <c r="G559" s="119">
        <v>2020</v>
      </c>
    </row>
    <row r="560" spans="1:7">
      <c r="A560" s="117"/>
      <c r="B560" s="109"/>
      <c r="C560" s="109"/>
      <c r="D560" s="109"/>
      <c r="E560" s="187" t="s">
        <v>427</v>
      </c>
      <c r="F560" s="188"/>
      <c r="G560" s="119">
        <v>585.79999999999995</v>
      </c>
    </row>
    <row r="561" spans="1:7">
      <c r="A561" s="117"/>
      <c r="B561" s="109"/>
      <c r="C561" s="109"/>
      <c r="D561" s="109"/>
      <c r="E561" s="187" t="s">
        <v>428</v>
      </c>
      <c r="F561" s="188"/>
      <c r="G561" s="119">
        <v>2605.8000000000002</v>
      </c>
    </row>
    <row r="562" spans="1:7">
      <c r="A562" s="117"/>
      <c r="B562" s="109"/>
      <c r="C562" s="196" t="s">
        <v>0</v>
      </c>
      <c r="D562" s="197"/>
      <c r="E562" s="109"/>
      <c r="F562" s="109"/>
      <c r="G562" s="120"/>
    </row>
    <row r="563" spans="1:7">
      <c r="A563" s="193" t="s">
        <v>380</v>
      </c>
      <c r="B563" s="194"/>
      <c r="C563" s="194"/>
      <c r="D563" s="194"/>
      <c r="E563" s="194"/>
      <c r="F563" s="194"/>
      <c r="G563" s="195"/>
    </row>
    <row r="564" spans="1:7" ht="14.45" customHeight="1">
      <c r="A564" s="191" t="s">
        <v>415</v>
      </c>
      <c r="B564" s="192"/>
      <c r="C564" s="110" t="s">
        <v>75</v>
      </c>
      <c r="D564" s="110" t="s">
        <v>76</v>
      </c>
      <c r="E564" s="110" t="s">
        <v>406</v>
      </c>
      <c r="F564" s="110" t="s">
        <v>407</v>
      </c>
      <c r="G564" s="114" t="s">
        <v>408</v>
      </c>
    </row>
    <row r="565" spans="1:7" ht="14.45" customHeight="1">
      <c r="A565" s="115" t="s">
        <v>640</v>
      </c>
      <c r="B565" s="106" t="s">
        <v>641</v>
      </c>
      <c r="C565" s="105" t="s">
        <v>81</v>
      </c>
      <c r="D565" s="105" t="s">
        <v>85</v>
      </c>
      <c r="E565" s="107">
        <v>1</v>
      </c>
      <c r="F565" s="108">
        <v>56.42</v>
      </c>
      <c r="G565" s="116">
        <v>56.42</v>
      </c>
    </row>
    <row r="566" spans="1:7" ht="14.45" customHeight="1">
      <c r="A566" s="117"/>
      <c r="B566" s="109"/>
      <c r="C566" s="109"/>
      <c r="D566" s="109"/>
      <c r="E566" s="189" t="s">
        <v>423</v>
      </c>
      <c r="F566" s="190"/>
      <c r="G566" s="118">
        <v>56.42</v>
      </c>
    </row>
    <row r="567" spans="1:7" ht="14.45" customHeight="1">
      <c r="A567" s="191" t="s">
        <v>445</v>
      </c>
      <c r="B567" s="192"/>
      <c r="C567" s="110" t="s">
        <v>75</v>
      </c>
      <c r="D567" s="110" t="s">
        <v>76</v>
      </c>
      <c r="E567" s="110" t="s">
        <v>406</v>
      </c>
      <c r="F567" s="110" t="s">
        <v>407</v>
      </c>
      <c r="G567" s="114" t="s">
        <v>408</v>
      </c>
    </row>
    <row r="568" spans="1:7" ht="45">
      <c r="A568" s="115" t="s">
        <v>617</v>
      </c>
      <c r="B568" s="106" t="s">
        <v>618</v>
      </c>
      <c r="C568" s="105" t="s">
        <v>81</v>
      </c>
      <c r="D568" s="105" t="s">
        <v>619</v>
      </c>
      <c r="E568" s="107">
        <v>1.55E-2</v>
      </c>
      <c r="F568" s="108">
        <v>93.04</v>
      </c>
      <c r="G568" s="116">
        <v>1.44</v>
      </c>
    </row>
    <row r="569" spans="1:7" ht="45">
      <c r="A569" s="115" t="s">
        <v>620</v>
      </c>
      <c r="B569" s="106" t="s">
        <v>621</v>
      </c>
      <c r="C569" s="105" t="s">
        <v>81</v>
      </c>
      <c r="D569" s="105" t="s">
        <v>622</v>
      </c>
      <c r="E569" s="107">
        <v>5.21E-2</v>
      </c>
      <c r="F569" s="108">
        <v>28.2</v>
      </c>
      <c r="G569" s="116">
        <v>1.47</v>
      </c>
    </row>
    <row r="570" spans="1:7" ht="14.45" customHeight="1">
      <c r="A570" s="115" t="s">
        <v>469</v>
      </c>
      <c r="B570" s="106" t="s">
        <v>470</v>
      </c>
      <c r="C570" s="105" t="s">
        <v>81</v>
      </c>
      <c r="D570" s="105" t="s">
        <v>411</v>
      </c>
      <c r="E570" s="107">
        <v>6.4199999999999993E-2</v>
      </c>
      <c r="F570" s="108">
        <v>11.15</v>
      </c>
      <c r="G570" s="116">
        <v>0.72</v>
      </c>
    </row>
    <row r="571" spans="1:7">
      <c r="A571" s="115" t="s">
        <v>458</v>
      </c>
      <c r="B571" s="106" t="s">
        <v>459</v>
      </c>
      <c r="C571" s="105" t="s">
        <v>81</v>
      </c>
      <c r="D571" s="105" t="s">
        <v>411</v>
      </c>
      <c r="E571" s="107">
        <v>6.4199999999999993E-2</v>
      </c>
      <c r="F571" s="108">
        <v>9.18</v>
      </c>
      <c r="G571" s="116">
        <v>0.59</v>
      </c>
    </row>
    <row r="572" spans="1:7" ht="14.45" customHeight="1">
      <c r="A572" s="115" t="s">
        <v>642</v>
      </c>
      <c r="B572" s="106" t="s">
        <v>643</v>
      </c>
      <c r="C572" s="105" t="s">
        <v>81</v>
      </c>
      <c r="D572" s="105" t="s">
        <v>80</v>
      </c>
      <c r="E572" s="107">
        <v>1.9199999999999998E-2</v>
      </c>
      <c r="F572" s="108">
        <v>111.6</v>
      </c>
      <c r="G572" s="116">
        <v>2.14</v>
      </c>
    </row>
    <row r="573" spans="1:7">
      <c r="A573" s="117"/>
      <c r="B573" s="109"/>
      <c r="C573" s="109"/>
      <c r="D573" s="109"/>
      <c r="E573" s="189" t="s">
        <v>454</v>
      </c>
      <c r="F573" s="190"/>
      <c r="G573" s="118">
        <v>6.36</v>
      </c>
    </row>
    <row r="574" spans="1:7" ht="14.45" customHeight="1">
      <c r="A574" s="117"/>
      <c r="B574" s="109"/>
      <c r="C574" s="109"/>
      <c r="D574" s="109"/>
      <c r="E574" s="187" t="s">
        <v>424</v>
      </c>
      <c r="F574" s="188"/>
      <c r="G574" s="119">
        <v>62.78</v>
      </c>
    </row>
    <row r="575" spans="1:7" ht="14.45" customHeight="1">
      <c r="A575" s="117"/>
      <c r="B575" s="109"/>
      <c r="C575" s="109"/>
      <c r="D575" s="109"/>
      <c r="E575" s="187" t="s">
        <v>425</v>
      </c>
      <c r="F575" s="188"/>
      <c r="G575" s="119">
        <v>1.38</v>
      </c>
    </row>
    <row r="576" spans="1:7">
      <c r="A576" s="117"/>
      <c r="B576" s="109"/>
      <c r="C576" s="109"/>
      <c r="D576" s="109"/>
      <c r="E576" s="187" t="s">
        <v>426</v>
      </c>
      <c r="F576" s="188"/>
      <c r="G576" s="119">
        <v>64.16</v>
      </c>
    </row>
    <row r="577" spans="1:7">
      <c r="A577" s="117"/>
      <c r="B577" s="109"/>
      <c r="C577" s="109"/>
      <c r="D577" s="109"/>
      <c r="E577" s="187" t="s">
        <v>427</v>
      </c>
      <c r="F577" s="188"/>
      <c r="G577" s="119">
        <v>18.606400000000001</v>
      </c>
    </row>
    <row r="578" spans="1:7" ht="14.45" customHeight="1">
      <c r="A578" s="117"/>
      <c r="B578" s="109"/>
      <c r="C578" s="109"/>
      <c r="D578" s="109"/>
      <c r="E578" s="187" t="s">
        <v>428</v>
      </c>
      <c r="F578" s="188"/>
      <c r="G578" s="119">
        <v>82.77</v>
      </c>
    </row>
    <row r="579" spans="1:7">
      <c r="A579" s="117"/>
      <c r="B579" s="109"/>
      <c r="C579" s="196" t="s">
        <v>0</v>
      </c>
      <c r="D579" s="197"/>
      <c r="E579" s="109"/>
      <c r="F579" s="109"/>
      <c r="G579" s="120"/>
    </row>
    <row r="580" spans="1:7" ht="14.45" customHeight="1">
      <c r="A580" s="193" t="s">
        <v>863</v>
      </c>
      <c r="B580" s="194"/>
      <c r="C580" s="194"/>
      <c r="D580" s="194"/>
      <c r="E580" s="194"/>
      <c r="F580" s="194"/>
      <c r="G580" s="195"/>
    </row>
    <row r="581" spans="1:7">
      <c r="A581" s="191" t="s">
        <v>415</v>
      </c>
      <c r="B581" s="192"/>
      <c r="C581" s="110" t="s">
        <v>75</v>
      </c>
      <c r="D581" s="110" t="s">
        <v>76</v>
      </c>
      <c r="E581" s="110" t="s">
        <v>406</v>
      </c>
      <c r="F581" s="110" t="s">
        <v>407</v>
      </c>
      <c r="G581" s="114" t="s">
        <v>408</v>
      </c>
    </row>
    <row r="582" spans="1:7" ht="22.5">
      <c r="A582" s="115" t="s">
        <v>868</v>
      </c>
      <c r="B582" s="106" t="s">
        <v>869</v>
      </c>
      <c r="C582" s="105" t="s">
        <v>81</v>
      </c>
      <c r="D582" s="105" t="s">
        <v>80</v>
      </c>
      <c r="E582" s="107">
        <v>2E-3</v>
      </c>
      <c r="F582" s="108">
        <v>60</v>
      </c>
      <c r="G582" s="116">
        <v>0.12</v>
      </c>
    </row>
    <row r="583" spans="1:7" ht="14.45" customHeight="1">
      <c r="A583" s="115" t="s">
        <v>870</v>
      </c>
      <c r="B583" s="106" t="s">
        <v>871</v>
      </c>
      <c r="C583" s="105" t="s">
        <v>81</v>
      </c>
      <c r="D583" s="105" t="s">
        <v>86</v>
      </c>
      <c r="E583" s="107">
        <v>2</v>
      </c>
      <c r="F583" s="108">
        <v>0.73</v>
      </c>
      <c r="G583" s="116">
        <v>1.46</v>
      </c>
    </row>
    <row r="584" spans="1:7" ht="22.5">
      <c r="A584" s="115" t="s">
        <v>872</v>
      </c>
      <c r="B584" s="106" t="s">
        <v>873</v>
      </c>
      <c r="C584" s="105" t="s">
        <v>81</v>
      </c>
      <c r="D584" s="105" t="s">
        <v>85</v>
      </c>
      <c r="E584" s="107">
        <v>1</v>
      </c>
      <c r="F584" s="108">
        <v>105.11</v>
      </c>
      <c r="G584" s="116">
        <v>105.11</v>
      </c>
    </row>
    <row r="585" spans="1:7">
      <c r="A585" s="117"/>
      <c r="B585" s="109"/>
      <c r="C585" s="109"/>
      <c r="D585" s="109"/>
      <c r="E585" s="189" t="s">
        <v>423</v>
      </c>
      <c r="F585" s="190"/>
      <c r="G585" s="118">
        <v>106.69</v>
      </c>
    </row>
    <row r="586" spans="1:7">
      <c r="A586" s="191" t="s">
        <v>445</v>
      </c>
      <c r="B586" s="192"/>
      <c r="C586" s="110" t="s">
        <v>75</v>
      </c>
      <c r="D586" s="110" t="s">
        <v>76</v>
      </c>
      <c r="E586" s="110" t="s">
        <v>406</v>
      </c>
      <c r="F586" s="110" t="s">
        <v>407</v>
      </c>
      <c r="G586" s="114" t="s">
        <v>408</v>
      </c>
    </row>
    <row r="587" spans="1:7" ht="22.5">
      <c r="A587" s="115" t="s">
        <v>874</v>
      </c>
      <c r="B587" s="106" t="s">
        <v>875</v>
      </c>
      <c r="C587" s="105" t="s">
        <v>81</v>
      </c>
      <c r="D587" s="105" t="s">
        <v>411</v>
      </c>
      <c r="E587" s="107">
        <v>1</v>
      </c>
      <c r="F587" s="108">
        <v>8.7899999999999991</v>
      </c>
      <c r="G587" s="116">
        <v>8.7899999999999991</v>
      </c>
    </row>
    <row r="588" spans="1:7">
      <c r="A588" s="115" t="s">
        <v>876</v>
      </c>
      <c r="B588" s="106" t="s">
        <v>877</v>
      </c>
      <c r="C588" s="105" t="s">
        <v>81</v>
      </c>
      <c r="D588" s="105" t="s">
        <v>411</v>
      </c>
      <c r="E588" s="107">
        <v>1</v>
      </c>
      <c r="F588" s="108">
        <v>10.77</v>
      </c>
      <c r="G588" s="116">
        <v>10.77</v>
      </c>
    </row>
    <row r="589" spans="1:7">
      <c r="A589" s="115" t="s">
        <v>469</v>
      </c>
      <c r="B589" s="106" t="s">
        <v>470</v>
      </c>
      <c r="C589" s="105" t="s">
        <v>81</v>
      </c>
      <c r="D589" s="105" t="s">
        <v>411</v>
      </c>
      <c r="E589" s="107">
        <v>1.5</v>
      </c>
      <c r="F589" s="108">
        <v>11.15</v>
      </c>
      <c r="G589" s="116">
        <v>16.73</v>
      </c>
    </row>
    <row r="590" spans="1:7">
      <c r="A590" s="115" t="s">
        <v>458</v>
      </c>
      <c r="B590" s="106" t="s">
        <v>459</v>
      </c>
      <c r="C590" s="105" t="s">
        <v>81</v>
      </c>
      <c r="D590" s="105" t="s">
        <v>411</v>
      </c>
      <c r="E590" s="107">
        <v>1.5</v>
      </c>
      <c r="F590" s="108">
        <v>9.18</v>
      </c>
      <c r="G590" s="116">
        <v>13.77</v>
      </c>
    </row>
    <row r="591" spans="1:7">
      <c r="A591" s="117"/>
      <c r="B591" s="109"/>
      <c r="C591" s="109"/>
      <c r="D591" s="109"/>
      <c r="E591" s="189" t="s">
        <v>454</v>
      </c>
      <c r="F591" s="190"/>
      <c r="G591" s="118">
        <v>50.06</v>
      </c>
    </row>
    <row r="592" spans="1:7" ht="14.45" customHeight="1">
      <c r="A592" s="117"/>
      <c r="B592" s="109"/>
      <c r="C592" s="109"/>
      <c r="D592" s="109"/>
      <c r="E592" s="187" t="s">
        <v>424</v>
      </c>
      <c r="F592" s="188"/>
      <c r="G592" s="119">
        <v>156.75</v>
      </c>
    </row>
    <row r="593" spans="1:7" ht="14.45" customHeight="1">
      <c r="A593" s="117"/>
      <c r="B593" s="109"/>
      <c r="C593" s="109"/>
      <c r="D593" s="109"/>
      <c r="E593" s="187" t="s">
        <v>425</v>
      </c>
      <c r="F593" s="188"/>
      <c r="G593" s="119">
        <v>26.1</v>
      </c>
    </row>
    <row r="594" spans="1:7" ht="14.45" customHeight="1">
      <c r="A594" s="117"/>
      <c r="B594" s="109"/>
      <c r="C594" s="109"/>
      <c r="D594" s="109"/>
      <c r="E594" s="187" t="s">
        <v>426</v>
      </c>
      <c r="F594" s="188"/>
      <c r="G594" s="119">
        <v>182.85</v>
      </c>
    </row>
    <row r="595" spans="1:7" ht="14.45" customHeight="1">
      <c r="A595" s="117"/>
      <c r="B595" s="109"/>
      <c r="C595" s="109"/>
      <c r="D595" s="109"/>
      <c r="E595" s="187" t="s">
        <v>427</v>
      </c>
      <c r="F595" s="188"/>
      <c r="G595" s="119">
        <v>53.026499999999999</v>
      </c>
    </row>
    <row r="596" spans="1:7">
      <c r="A596" s="117"/>
      <c r="B596" s="109"/>
      <c r="C596" s="109"/>
      <c r="D596" s="109"/>
      <c r="E596" s="187" t="s">
        <v>428</v>
      </c>
      <c r="F596" s="188"/>
      <c r="G596" s="119">
        <v>235.88</v>
      </c>
    </row>
    <row r="597" spans="1:7">
      <c r="A597" s="117"/>
      <c r="B597" s="109"/>
      <c r="C597" s="196" t="s">
        <v>0</v>
      </c>
      <c r="D597" s="197"/>
      <c r="E597" s="109"/>
      <c r="F597" s="109"/>
      <c r="G597" s="120"/>
    </row>
    <row r="598" spans="1:7" ht="14.45" customHeight="1">
      <c r="A598" s="193" t="s">
        <v>381</v>
      </c>
      <c r="B598" s="194"/>
      <c r="C598" s="194"/>
      <c r="D598" s="194"/>
      <c r="E598" s="194"/>
      <c r="F598" s="194"/>
      <c r="G598" s="195"/>
    </row>
    <row r="599" spans="1:7" ht="14.45" customHeight="1">
      <c r="A599" s="191" t="s">
        <v>405</v>
      </c>
      <c r="B599" s="192"/>
      <c r="C599" s="110" t="s">
        <v>75</v>
      </c>
      <c r="D599" s="110" t="s">
        <v>76</v>
      </c>
      <c r="E599" s="110" t="s">
        <v>406</v>
      </c>
      <c r="F599" s="110" t="s">
        <v>407</v>
      </c>
      <c r="G599" s="114" t="s">
        <v>408</v>
      </c>
    </row>
    <row r="600" spans="1:7">
      <c r="A600" s="115" t="s">
        <v>541</v>
      </c>
      <c r="B600" s="106" t="s">
        <v>410</v>
      </c>
      <c r="C600" s="105" t="s">
        <v>77</v>
      </c>
      <c r="D600" s="105" t="s">
        <v>411</v>
      </c>
      <c r="E600" s="107">
        <v>4</v>
      </c>
      <c r="F600" s="108">
        <v>7.2747999999999999</v>
      </c>
      <c r="G600" s="116">
        <v>29.1</v>
      </c>
    </row>
    <row r="601" spans="1:7">
      <c r="A601" s="115" t="s">
        <v>585</v>
      </c>
      <c r="B601" s="106" t="s">
        <v>586</v>
      </c>
      <c r="C601" s="105" t="s">
        <v>77</v>
      </c>
      <c r="D601" s="105" t="s">
        <v>411</v>
      </c>
      <c r="E601" s="107">
        <v>4</v>
      </c>
      <c r="F601" s="108">
        <v>9.1437000000000008</v>
      </c>
      <c r="G601" s="116">
        <v>36.57</v>
      </c>
    </row>
    <row r="602" spans="1:7" ht="14.45" customHeight="1">
      <c r="A602" s="117"/>
      <c r="B602" s="109"/>
      <c r="C602" s="109"/>
      <c r="D602" s="109"/>
      <c r="E602" s="189" t="s">
        <v>414</v>
      </c>
      <c r="F602" s="190"/>
      <c r="G602" s="118">
        <v>65.67</v>
      </c>
    </row>
    <row r="603" spans="1:7">
      <c r="A603" s="191" t="s">
        <v>415</v>
      </c>
      <c r="B603" s="192"/>
      <c r="C603" s="110" t="s">
        <v>75</v>
      </c>
      <c r="D603" s="110" t="s">
        <v>76</v>
      </c>
      <c r="E603" s="110" t="s">
        <v>406</v>
      </c>
      <c r="F603" s="110" t="s">
        <v>407</v>
      </c>
      <c r="G603" s="114" t="s">
        <v>408</v>
      </c>
    </row>
    <row r="604" spans="1:7">
      <c r="A604" s="115" t="s">
        <v>644</v>
      </c>
      <c r="B604" s="106" t="s">
        <v>645</v>
      </c>
      <c r="C604" s="105" t="s">
        <v>77</v>
      </c>
      <c r="D604" s="105" t="s">
        <v>82</v>
      </c>
      <c r="E604" s="107">
        <v>3</v>
      </c>
      <c r="F604" s="108">
        <v>0.17</v>
      </c>
      <c r="G604" s="116">
        <v>0.51</v>
      </c>
    </row>
    <row r="605" spans="1:7">
      <c r="A605" s="115" t="s">
        <v>646</v>
      </c>
      <c r="B605" s="106" t="s">
        <v>647</v>
      </c>
      <c r="C605" s="105" t="s">
        <v>77</v>
      </c>
      <c r="D605" s="105" t="s">
        <v>82</v>
      </c>
      <c r="E605" s="107">
        <v>5</v>
      </c>
      <c r="F605" s="108">
        <v>213.83</v>
      </c>
      <c r="G605" s="116">
        <v>1069.1500000000001</v>
      </c>
    </row>
    <row r="606" spans="1:7">
      <c r="A606" s="115" t="s">
        <v>648</v>
      </c>
      <c r="B606" s="106" t="s">
        <v>649</v>
      </c>
      <c r="C606" s="105" t="s">
        <v>77</v>
      </c>
      <c r="D606" s="105" t="s">
        <v>85</v>
      </c>
      <c r="E606" s="107">
        <v>2</v>
      </c>
      <c r="F606" s="108">
        <v>9.19</v>
      </c>
      <c r="G606" s="116">
        <v>18.38</v>
      </c>
    </row>
    <row r="607" spans="1:7" ht="14.45" customHeight="1">
      <c r="A607" s="115" t="s">
        <v>650</v>
      </c>
      <c r="B607" s="106" t="s">
        <v>651</v>
      </c>
      <c r="C607" s="105" t="s">
        <v>77</v>
      </c>
      <c r="D607" s="105" t="s">
        <v>85</v>
      </c>
      <c r="E607" s="107">
        <v>1</v>
      </c>
      <c r="F607" s="108">
        <v>885.1</v>
      </c>
      <c r="G607" s="116">
        <v>885.1</v>
      </c>
    </row>
    <row r="608" spans="1:7" ht="14.45" customHeight="1">
      <c r="A608" s="115" t="s">
        <v>652</v>
      </c>
      <c r="B608" s="106" t="s">
        <v>653</v>
      </c>
      <c r="C608" s="105" t="s">
        <v>77</v>
      </c>
      <c r="D608" s="105" t="s">
        <v>85</v>
      </c>
      <c r="E608" s="107">
        <v>4</v>
      </c>
      <c r="F608" s="108">
        <v>25.6</v>
      </c>
      <c r="G608" s="116">
        <v>102.4</v>
      </c>
    </row>
    <row r="609" spans="1:7" ht="14.45" customHeight="1">
      <c r="A609" s="115" t="s">
        <v>654</v>
      </c>
      <c r="B609" s="106" t="s">
        <v>655</v>
      </c>
      <c r="C609" s="105" t="s">
        <v>77</v>
      </c>
      <c r="D609" s="105" t="s">
        <v>85</v>
      </c>
      <c r="E609" s="107">
        <v>2</v>
      </c>
      <c r="F609" s="108">
        <v>11.2</v>
      </c>
      <c r="G609" s="116">
        <v>22.4</v>
      </c>
    </row>
    <row r="610" spans="1:7" ht="14.45" customHeight="1">
      <c r="A610" s="117"/>
      <c r="B610" s="109"/>
      <c r="C610" s="109"/>
      <c r="D610" s="109"/>
      <c r="E610" s="189" t="s">
        <v>423</v>
      </c>
      <c r="F610" s="190"/>
      <c r="G610" s="118">
        <v>2097.94</v>
      </c>
    </row>
    <row r="611" spans="1:7">
      <c r="A611" s="117"/>
      <c r="B611" s="109"/>
      <c r="C611" s="109"/>
      <c r="D611" s="109"/>
      <c r="E611" s="187" t="s">
        <v>424</v>
      </c>
      <c r="F611" s="188"/>
      <c r="G611" s="119">
        <v>2163.61</v>
      </c>
    </row>
    <row r="612" spans="1:7">
      <c r="A612" s="117"/>
      <c r="B612" s="109"/>
      <c r="C612" s="109"/>
      <c r="D612" s="109"/>
      <c r="E612" s="187" t="s">
        <v>425</v>
      </c>
      <c r="F612" s="188"/>
      <c r="G612" s="119">
        <v>58.73</v>
      </c>
    </row>
    <row r="613" spans="1:7" ht="14.45" customHeight="1">
      <c r="A613" s="117"/>
      <c r="B613" s="109"/>
      <c r="C613" s="109"/>
      <c r="D613" s="109"/>
      <c r="E613" s="187" t="s">
        <v>426</v>
      </c>
      <c r="F613" s="188"/>
      <c r="G613" s="119">
        <v>2222.34</v>
      </c>
    </row>
    <row r="614" spans="1:7" ht="14.45" customHeight="1">
      <c r="A614" s="117"/>
      <c r="B614" s="109"/>
      <c r="C614" s="109"/>
      <c r="D614" s="109"/>
      <c r="E614" s="187" t="s">
        <v>427</v>
      </c>
      <c r="F614" s="188"/>
      <c r="G614" s="119">
        <v>644.47860000000003</v>
      </c>
    </row>
    <row r="615" spans="1:7">
      <c r="A615" s="117"/>
      <c r="B615" s="109"/>
      <c r="C615" s="109"/>
      <c r="D615" s="109"/>
      <c r="E615" s="187" t="s">
        <v>428</v>
      </c>
      <c r="F615" s="188"/>
      <c r="G615" s="119">
        <v>2866.82</v>
      </c>
    </row>
    <row r="616" spans="1:7">
      <c r="A616" s="117"/>
      <c r="B616" s="109"/>
      <c r="C616" s="196" t="s">
        <v>0</v>
      </c>
      <c r="D616" s="197"/>
      <c r="E616" s="109"/>
      <c r="F616" s="109"/>
      <c r="G616" s="120"/>
    </row>
    <row r="617" spans="1:7" ht="14.45" customHeight="1">
      <c r="A617" s="193" t="s">
        <v>382</v>
      </c>
      <c r="B617" s="194"/>
      <c r="C617" s="194"/>
      <c r="D617" s="194"/>
      <c r="E617" s="194"/>
      <c r="F617" s="194"/>
      <c r="G617" s="195"/>
    </row>
    <row r="618" spans="1:7">
      <c r="A618" s="191" t="s">
        <v>405</v>
      </c>
      <c r="B618" s="192"/>
      <c r="C618" s="110" t="s">
        <v>75</v>
      </c>
      <c r="D618" s="110" t="s">
        <v>76</v>
      </c>
      <c r="E618" s="110" t="s">
        <v>406</v>
      </c>
      <c r="F618" s="110" t="s">
        <v>407</v>
      </c>
      <c r="G618" s="114" t="s">
        <v>408</v>
      </c>
    </row>
    <row r="619" spans="1:7">
      <c r="A619" s="115" t="s">
        <v>412</v>
      </c>
      <c r="B619" s="106" t="s">
        <v>413</v>
      </c>
      <c r="C619" s="105" t="s">
        <v>77</v>
      </c>
      <c r="D619" s="105" t="s">
        <v>411</v>
      </c>
      <c r="E619" s="107">
        <v>0.9</v>
      </c>
      <c r="F619" s="108">
        <v>9.1067</v>
      </c>
      <c r="G619" s="116">
        <v>8.1999999999999993</v>
      </c>
    </row>
    <row r="620" spans="1:7">
      <c r="A620" s="115" t="s">
        <v>409</v>
      </c>
      <c r="B620" s="106" t="s">
        <v>410</v>
      </c>
      <c r="C620" s="105" t="s">
        <v>77</v>
      </c>
      <c r="D620" s="105" t="s">
        <v>411</v>
      </c>
      <c r="E620" s="107">
        <v>0.9</v>
      </c>
      <c r="F620" s="108">
        <v>7.2747999999999999</v>
      </c>
      <c r="G620" s="116">
        <v>6.55</v>
      </c>
    </row>
    <row r="621" spans="1:7" ht="14.45" customHeight="1">
      <c r="A621" s="117"/>
      <c r="B621" s="109"/>
      <c r="C621" s="109"/>
      <c r="D621" s="109"/>
      <c r="E621" s="189" t="s">
        <v>414</v>
      </c>
      <c r="F621" s="190"/>
      <c r="G621" s="118">
        <v>14.75</v>
      </c>
    </row>
    <row r="622" spans="1:7" ht="14.45" customHeight="1">
      <c r="A622" s="191" t="s">
        <v>415</v>
      </c>
      <c r="B622" s="192"/>
      <c r="C622" s="110" t="s">
        <v>75</v>
      </c>
      <c r="D622" s="110" t="s">
        <v>76</v>
      </c>
      <c r="E622" s="110" t="s">
        <v>406</v>
      </c>
      <c r="F622" s="110" t="s">
        <v>407</v>
      </c>
      <c r="G622" s="114" t="s">
        <v>408</v>
      </c>
    </row>
    <row r="623" spans="1:7" ht="14.45" customHeight="1">
      <c r="A623" s="115" t="s">
        <v>656</v>
      </c>
      <c r="B623" s="106" t="s">
        <v>657</v>
      </c>
      <c r="C623" s="105" t="s">
        <v>77</v>
      </c>
      <c r="D623" s="105" t="s">
        <v>418</v>
      </c>
      <c r="E623" s="107">
        <v>0.1</v>
      </c>
      <c r="F623" s="108">
        <v>80.739999999999995</v>
      </c>
      <c r="G623" s="116">
        <v>8.07</v>
      </c>
    </row>
    <row r="624" spans="1:7" ht="14.45" customHeight="1">
      <c r="A624" s="115" t="s">
        <v>421</v>
      </c>
      <c r="B624" s="106" t="s">
        <v>422</v>
      </c>
      <c r="C624" s="105" t="s">
        <v>77</v>
      </c>
      <c r="D624" s="105" t="s">
        <v>86</v>
      </c>
      <c r="E624" s="107">
        <v>0.2</v>
      </c>
      <c r="F624" s="108">
        <v>11.65</v>
      </c>
      <c r="G624" s="116">
        <v>2.33</v>
      </c>
    </row>
    <row r="625" spans="1:7">
      <c r="A625" s="117"/>
      <c r="B625" s="109"/>
      <c r="C625" s="109"/>
      <c r="D625" s="109"/>
      <c r="E625" s="189" t="s">
        <v>423</v>
      </c>
      <c r="F625" s="190"/>
      <c r="G625" s="118">
        <v>10.4</v>
      </c>
    </row>
    <row r="626" spans="1:7">
      <c r="A626" s="117"/>
      <c r="B626" s="109"/>
      <c r="C626" s="109"/>
      <c r="D626" s="109"/>
      <c r="E626" s="187" t="s">
        <v>424</v>
      </c>
      <c r="F626" s="188"/>
      <c r="G626" s="119">
        <v>25.15</v>
      </c>
    </row>
    <row r="627" spans="1:7" ht="14.45" customHeight="1">
      <c r="A627" s="117"/>
      <c r="B627" s="109"/>
      <c r="C627" s="109"/>
      <c r="D627" s="109"/>
      <c r="E627" s="187" t="s">
        <v>425</v>
      </c>
      <c r="F627" s="188"/>
      <c r="G627" s="119">
        <v>13.18</v>
      </c>
    </row>
    <row r="628" spans="1:7">
      <c r="A628" s="117"/>
      <c r="B628" s="109"/>
      <c r="C628" s="109"/>
      <c r="D628" s="109"/>
      <c r="E628" s="187" t="s">
        <v>426</v>
      </c>
      <c r="F628" s="188"/>
      <c r="G628" s="119">
        <v>38.33</v>
      </c>
    </row>
    <row r="629" spans="1:7" ht="14.45" customHeight="1">
      <c r="A629" s="117"/>
      <c r="B629" s="109"/>
      <c r="C629" s="109"/>
      <c r="D629" s="109"/>
      <c r="E629" s="187" t="s">
        <v>427</v>
      </c>
      <c r="F629" s="188"/>
      <c r="G629" s="119">
        <v>11.1157</v>
      </c>
    </row>
    <row r="630" spans="1:7">
      <c r="A630" s="117"/>
      <c r="B630" s="109"/>
      <c r="C630" s="109"/>
      <c r="D630" s="109"/>
      <c r="E630" s="187" t="s">
        <v>428</v>
      </c>
      <c r="F630" s="188"/>
      <c r="G630" s="119">
        <v>49.45</v>
      </c>
    </row>
    <row r="631" spans="1:7" ht="14.45" customHeight="1">
      <c r="A631" s="117"/>
      <c r="B631" s="109"/>
      <c r="C631" s="196" t="s">
        <v>0</v>
      </c>
      <c r="D631" s="197"/>
      <c r="E631" s="109"/>
      <c r="F631" s="109"/>
      <c r="G631" s="120"/>
    </row>
    <row r="632" spans="1:7" ht="14.45" customHeight="1">
      <c r="A632" s="193" t="s">
        <v>383</v>
      </c>
      <c r="B632" s="194"/>
      <c r="C632" s="194"/>
      <c r="D632" s="194"/>
      <c r="E632" s="194"/>
      <c r="F632" s="194"/>
      <c r="G632" s="195"/>
    </row>
    <row r="633" spans="1:7">
      <c r="A633" s="191" t="s">
        <v>405</v>
      </c>
      <c r="B633" s="192"/>
      <c r="C633" s="110" t="s">
        <v>75</v>
      </c>
      <c r="D633" s="110" t="s">
        <v>76</v>
      </c>
      <c r="E633" s="110" t="s">
        <v>406</v>
      </c>
      <c r="F633" s="110" t="s">
        <v>407</v>
      </c>
      <c r="G633" s="114" t="s">
        <v>408</v>
      </c>
    </row>
    <row r="634" spans="1:7">
      <c r="A634" s="115" t="s">
        <v>541</v>
      </c>
      <c r="B634" s="106" t="s">
        <v>410</v>
      </c>
      <c r="C634" s="105" t="s">
        <v>77</v>
      </c>
      <c r="D634" s="105" t="s">
        <v>411</v>
      </c>
      <c r="E634" s="107">
        <v>0.3</v>
      </c>
      <c r="F634" s="108">
        <v>7.2747999999999999</v>
      </c>
      <c r="G634" s="116">
        <v>2.1800000000000002</v>
      </c>
    </row>
    <row r="635" spans="1:7" ht="14.45" customHeight="1">
      <c r="A635" s="115" t="s">
        <v>658</v>
      </c>
      <c r="B635" s="106" t="s">
        <v>659</v>
      </c>
      <c r="C635" s="105" t="s">
        <v>77</v>
      </c>
      <c r="D635" s="105" t="s">
        <v>411</v>
      </c>
      <c r="E635" s="107">
        <v>0.3</v>
      </c>
      <c r="F635" s="108">
        <v>8.0033999999999992</v>
      </c>
      <c r="G635" s="116">
        <v>2.4</v>
      </c>
    </row>
    <row r="636" spans="1:7">
      <c r="A636" s="117"/>
      <c r="B636" s="109"/>
      <c r="C636" s="109"/>
      <c r="D636" s="109"/>
      <c r="E636" s="189" t="s">
        <v>414</v>
      </c>
      <c r="F636" s="190"/>
      <c r="G636" s="118">
        <v>4.58</v>
      </c>
    </row>
    <row r="637" spans="1:7">
      <c r="A637" s="191" t="s">
        <v>415</v>
      </c>
      <c r="B637" s="192"/>
      <c r="C637" s="110" t="s">
        <v>75</v>
      </c>
      <c r="D637" s="110" t="s">
        <v>76</v>
      </c>
      <c r="E637" s="110" t="s">
        <v>406</v>
      </c>
      <c r="F637" s="110" t="s">
        <v>407</v>
      </c>
      <c r="G637" s="114" t="s">
        <v>408</v>
      </c>
    </row>
    <row r="638" spans="1:7">
      <c r="A638" s="115" t="s">
        <v>660</v>
      </c>
      <c r="B638" s="106" t="s">
        <v>661</v>
      </c>
      <c r="C638" s="105" t="s">
        <v>77</v>
      </c>
      <c r="D638" s="105" t="s">
        <v>78</v>
      </c>
      <c r="E638" s="107">
        <v>1</v>
      </c>
      <c r="F638" s="108">
        <v>15.2</v>
      </c>
      <c r="G638" s="116">
        <v>15.2</v>
      </c>
    </row>
    <row r="639" spans="1:7">
      <c r="A639" s="117"/>
      <c r="B639" s="109"/>
      <c r="C639" s="109"/>
      <c r="D639" s="109"/>
      <c r="E639" s="189" t="s">
        <v>423</v>
      </c>
      <c r="F639" s="190"/>
      <c r="G639" s="118">
        <v>15.2</v>
      </c>
    </row>
    <row r="640" spans="1:7">
      <c r="A640" s="117"/>
      <c r="B640" s="109"/>
      <c r="C640" s="109"/>
      <c r="D640" s="109"/>
      <c r="E640" s="187" t="s">
        <v>424</v>
      </c>
      <c r="F640" s="188"/>
      <c r="G640" s="119">
        <v>19.78</v>
      </c>
    </row>
    <row r="641" spans="1:7">
      <c r="A641" s="117"/>
      <c r="B641" s="109"/>
      <c r="C641" s="109"/>
      <c r="D641" s="109"/>
      <c r="E641" s="187" t="s">
        <v>425</v>
      </c>
      <c r="F641" s="188"/>
      <c r="G641" s="119">
        <v>4.0999999999999996</v>
      </c>
    </row>
    <row r="642" spans="1:7">
      <c r="A642" s="117"/>
      <c r="B642" s="109"/>
      <c r="C642" s="109"/>
      <c r="D642" s="109"/>
      <c r="E642" s="187" t="s">
        <v>426</v>
      </c>
      <c r="F642" s="188"/>
      <c r="G642" s="119">
        <v>23.88</v>
      </c>
    </row>
    <row r="643" spans="1:7">
      <c r="A643" s="117"/>
      <c r="B643" s="109"/>
      <c r="C643" s="109"/>
      <c r="D643" s="109"/>
      <c r="E643" s="187" t="s">
        <v>427</v>
      </c>
      <c r="F643" s="188"/>
      <c r="G643" s="119">
        <v>6.9252000000000002</v>
      </c>
    </row>
    <row r="644" spans="1:7">
      <c r="A644" s="117"/>
      <c r="B644" s="109"/>
      <c r="C644" s="109"/>
      <c r="D644" s="109"/>
      <c r="E644" s="187" t="s">
        <v>428</v>
      </c>
      <c r="F644" s="188"/>
      <c r="G644" s="119">
        <v>30.81</v>
      </c>
    </row>
    <row r="645" spans="1:7" ht="14.45" customHeight="1">
      <c r="A645" s="117"/>
      <c r="B645" s="109"/>
      <c r="C645" s="196" t="s">
        <v>0</v>
      </c>
      <c r="D645" s="197"/>
      <c r="E645" s="109"/>
      <c r="F645" s="109"/>
      <c r="G645" s="120"/>
    </row>
    <row r="646" spans="1:7" ht="14.45" customHeight="1">
      <c r="A646" s="193" t="s">
        <v>864</v>
      </c>
      <c r="B646" s="194"/>
      <c r="C646" s="194"/>
      <c r="D646" s="194"/>
      <c r="E646" s="194"/>
      <c r="F646" s="194"/>
      <c r="G646" s="195"/>
    </row>
    <row r="647" spans="1:7" ht="14.45" customHeight="1">
      <c r="A647" s="191" t="s">
        <v>405</v>
      </c>
      <c r="B647" s="192"/>
      <c r="C647" s="110" t="s">
        <v>75</v>
      </c>
      <c r="D647" s="110" t="s">
        <v>76</v>
      </c>
      <c r="E647" s="110" t="s">
        <v>406</v>
      </c>
      <c r="F647" s="110" t="s">
        <v>407</v>
      </c>
      <c r="G647" s="114" t="s">
        <v>408</v>
      </c>
    </row>
    <row r="648" spans="1:7" ht="14.45" customHeight="1">
      <c r="A648" s="115" t="s">
        <v>409</v>
      </c>
      <c r="B648" s="106" t="s">
        <v>410</v>
      </c>
      <c r="C648" s="105" t="s">
        <v>77</v>
      </c>
      <c r="D648" s="105" t="s">
        <v>411</v>
      </c>
      <c r="E648" s="107">
        <v>1.2</v>
      </c>
      <c r="F648" s="108">
        <v>7.2747999999999999</v>
      </c>
      <c r="G648" s="116">
        <v>8.73</v>
      </c>
    </row>
    <row r="649" spans="1:7">
      <c r="A649" s="115" t="s">
        <v>878</v>
      </c>
      <c r="B649" s="106" t="s">
        <v>879</v>
      </c>
      <c r="C649" s="105" t="s">
        <v>77</v>
      </c>
      <c r="D649" s="105" t="s">
        <v>411</v>
      </c>
      <c r="E649" s="107">
        <v>4.7</v>
      </c>
      <c r="F649" s="108">
        <v>9.1173000000000002</v>
      </c>
      <c r="G649" s="116">
        <v>42.85</v>
      </c>
    </row>
    <row r="650" spans="1:7">
      <c r="A650" s="115" t="s">
        <v>485</v>
      </c>
      <c r="B650" s="106" t="s">
        <v>486</v>
      </c>
      <c r="C650" s="105" t="s">
        <v>77</v>
      </c>
      <c r="D650" s="105" t="s">
        <v>411</v>
      </c>
      <c r="E650" s="107">
        <v>0.3</v>
      </c>
      <c r="F650" s="108">
        <v>9.1594999999999995</v>
      </c>
      <c r="G650" s="116">
        <v>2.75</v>
      </c>
    </row>
    <row r="651" spans="1:7" ht="14.45" customHeight="1">
      <c r="A651" s="117"/>
      <c r="B651" s="109"/>
      <c r="C651" s="109"/>
      <c r="D651" s="109"/>
      <c r="E651" s="189" t="s">
        <v>414</v>
      </c>
      <c r="F651" s="190"/>
      <c r="G651" s="118">
        <v>54.33</v>
      </c>
    </row>
    <row r="652" spans="1:7">
      <c r="A652" s="191" t="s">
        <v>415</v>
      </c>
      <c r="B652" s="192"/>
      <c r="C652" s="110" t="s">
        <v>75</v>
      </c>
      <c r="D652" s="110" t="s">
        <v>76</v>
      </c>
      <c r="E652" s="110" t="s">
        <v>406</v>
      </c>
      <c r="F652" s="110" t="s">
        <v>407</v>
      </c>
      <c r="G652" s="114" t="s">
        <v>408</v>
      </c>
    </row>
    <row r="653" spans="1:7">
      <c r="A653" s="115" t="s">
        <v>880</v>
      </c>
      <c r="B653" s="106" t="s">
        <v>881</v>
      </c>
      <c r="C653" s="105" t="s">
        <v>77</v>
      </c>
      <c r="D653" s="105" t="s">
        <v>78</v>
      </c>
      <c r="E653" s="107">
        <v>1.9</v>
      </c>
      <c r="F653" s="108">
        <v>225.28</v>
      </c>
      <c r="G653" s="116">
        <v>428.03</v>
      </c>
    </row>
    <row r="654" spans="1:7">
      <c r="A654" s="117"/>
      <c r="B654" s="109"/>
      <c r="C654" s="109"/>
      <c r="D654" s="109"/>
      <c r="E654" s="189" t="s">
        <v>423</v>
      </c>
      <c r="F654" s="190"/>
      <c r="G654" s="118">
        <v>428.03</v>
      </c>
    </row>
    <row r="655" spans="1:7">
      <c r="A655" s="117"/>
      <c r="B655" s="109"/>
      <c r="C655" s="109"/>
      <c r="D655" s="109"/>
      <c r="E655" s="187" t="s">
        <v>424</v>
      </c>
      <c r="F655" s="188"/>
      <c r="G655" s="119">
        <v>482.36</v>
      </c>
    </row>
    <row r="656" spans="1:7">
      <c r="A656" s="117"/>
      <c r="B656" s="109"/>
      <c r="C656" s="109"/>
      <c r="D656" s="109"/>
      <c r="E656" s="187" t="s">
        <v>425</v>
      </c>
      <c r="F656" s="188"/>
      <c r="G656" s="119">
        <v>48.59</v>
      </c>
    </row>
    <row r="657" spans="1:7">
      <c r="A657" s="117"/>
      <c r="B657" s="109"/>
      <c r="C657" s="109"/>
      <c r="D657" s="109"/>
      <c r="E657" s="187" t="s">
        <v>426</v>
      </c>
      <c r="F657" s="188"/>
      <c r="G657" s="119">
        <v>530.95000000000005</v>
      </c>
    </row>
    <row r="658" spans="1:7">
      <c r="A658" s="117"/>
      <c r="B658" s="109"/>
      <c r="C658" s="109"/>
      <c r="D658" s="109"/>
      <c r="E658" s="187" t="s">
        <v>427</v>
      </c>
      <c r="F658" s="188"/>
      <c r="G658" s="119">
        <v>153.97550000000001</v>
      </c>
    </row>
    <row r="659" spans="1:7">
      <c r="A659" s="117"/>
      <c r="B659" s="109"/>
      <c r="C659" s="109"/>
      <c r="D659" s="109"/>
      <c r="E659" s="187" t="s">
        <v>428</v>
      </c>
      <c r="F659" s="188"/>
      <c r="G659" s="119">
        <v>684.93</v>
      </c>
    </row>
    <row r="660" spans="1:7">
      <c r="A660" s="117"/>
      <c r="B660" s="109"/>
      <c r="C660" s="196" t="s">
        <v>0</v>
      </c>
      <c r="D660" s="197"/>
      <c r="E660" s="109"/>
      <c r="F660" s="109"/>
      <c r="G660" s="120"/>
    </row>
    <row r="661" spans="1:7" ht="14.45" customHeight="1">
      <c r="A661" s="193" t="s">
        <v>384</v>
      </c>
      <c r="B661" s="194"/>
      <c r="C661" s="194"/>
      <c r="D661" s="194"/>
      <c r="E661" s="194"/>
      <c r="F661" s="194"/>
      <c r="G661" s="195"/>
    </row>
    <row r="662" spans="1:7" ht="14.45" customHeight="1">
      <c r="A662" s="191" t="s">
        <v>415</v>
      </c>
      <c r="B662" s="192"/>
      <c r="C662" s="110" t="s">
        <v>75</v>
      </c>
      <c r="D662" s="110" t="s">
        <v>76</v>
      </c>
      <c r="E662" s="110" t="s">
        <v>406</v>
      </c>
      <c r="F662" s="110" t="s">
        <v>407</v>
      </c>
      <c r="G662" s="114" t="s">
        <v>408</v>
      </c>
    </row>
    <row r="663" spans="1:7" ht="14.45" customHeight="1">
      <c r="A663" s="115" t="s">
        <v>662</v>
      </c>
      <c r="B663" s="106" t="s">
        <v>663</v>
      </c>
      <c r="C663" s="105" t="s">
        <v>81</v>
      </c>
      <c r="D663" s="105" t="s">
        <v>85</v>
      </c>
      <c r="E663" s="107">
        <v>3</v>
      </c>
      <c r="F663" s="108">
        <v>38.590000000000003</v>
      </c>
      <c r="G663" s="116">
        <v>115.77</v>
      </c>
    </row>
    <row r="664" spans="1:7" ht="14.45" customHeight="1">
      <c r="A664" s="115" t="s">
        <v>664</v>
      </c>
      <c r="B664" s="106" t="s">
        <v>665</v>
      </c>
      <c r="C664" s="105" t="s">
        <v>81</v>
      </c>
      <c r="D664" s="105" t="s">
        <v>85</v>
      </c>
      <c r="E664" s="107">
        <v>1</v>
      </c>
      <c r="F664" s="108">
        <v>241.61</v>
      </c>
      <c r="G664" s="116">
        <v>241.61</v>
      </c>
    </row>
    <row r="665" spans="1:7" ht="22.5">
      <c r="A665" s="115" t="s">
        <v>666</v>
      </c>
      <c r="B665" s="106" t="s">
        <v>667</v>
      </c>
      <c r="C665" s="105" t="s">
        <v>81</v>
      </c>
      <c r="D665" s="105" t="s">
        <v>85</v>
      </c>
      <c r="E665" s="107">
        <v>19.8</v>
      </c>
      <c r="F665" s="108">
        <v>7.0000000000000007E-2</v>
      </c>
      <c r="G665" s="116">
        <v>1.39</v>
      </c>
    </row>
    <row r="666" spans="1:7">
      <c r="A666" s="117"/>
      <c r="B666" s="109"/>
      <c r="C666" s="109"/>
      <c r="D666" s="109"/>
      <c r="E666" s="189" t="s">
        <v>423</v>
      </c>
      <c r="F666" s="190"/>
      <c r="G666" s="118">
        <v>358.77</v>
      </c>
    </row>
    <row r="667" spans="1:7" ht="14.45" customHeight="1">
      <c r="A667" s="191" t="s">
        <v>445</v>
      </c>
      <c r="B667" s="192"/>
      <c r="C667" s="110" t="s">
        <v>75</v>
      </c>
      <c r="D667" s="110" t="s">
        <v>76</v>
      </c>
      <c r="E667" s="110" t="s">
        <v>406</v>
      </c>
      <c r="F667" s="110" t="s">
        <v>407</v>
      </c>
      <c r="G667" s="114" t="s">
        <v>408</v>
      </c>
    </row>
    <row r="668" spans="1:7">
      <c r="A668" s="115" t="s">
        <v>668</v>
      </c>
      <c r="B668" s="106" t="s">
        <v>669</v>
      </c>
      <c r="C668" s="105" t="s">
        <v>81</v>
      </c>
      <c r="D668" s="105" t="s">
        <v>411</v>
      </c>
      <c r="E668" s="107">
        <v>1.546</v>
      </c>
      <c r="F668" s="108">
        <v>11.07</v>
      </c>
      <c r="G668" s="116">
        <v>17.11</v>
      </c>
    </row>
    <row r="669" spans="1:7" ht="14.45" customHeight="1">
      <c r="A669" s="115" t="s">
        <v>458</v>
      </c>
      <c r="B669" s="106" t="s">
        <v>459</v>
      </c>
      <c r="C669" s="105" t="s">
        <v>81</v>
      </c>
      <c r="D669" s="105" t="s">
        <v>411</v>
      </c>
      <c r="E669" s="107">
        <v>0.77300000000000002</v>
      </c>
      <c r="F669" s="108">
        <v>9.18</v>
      </c>
      <c r="G669" s="116">
        <v>7.1</v>
      </c>
    </row>
    <row r="670" spans="1:7">
      <c r="A670" s="117"/>
      <c r="B670" s="109"/>
      <c r="C670" s="109"/>
      <c r="D670" s="109"/>
      <c r="E670" s="189" t="s">
        <v>454</v>
      </c>
      <c r="F670" s="190"/>
      <c r="G670" s="118">
        <v>24.21</v>
      </c>
    </row>
    <row r="671" spans="1:7" ht="14.45" customHeight="1">
      <c r="A671" s="117"/>
      <c r="B671" s="109"/>
      <c r="C671" s="109"/>
      <c r="D671" s="109"/>
      <c r="E671" s="187" t="s">
        <v>424</v>
      </c>
      <c r="F671" s="188"/>
      <c r="G671" s="119">
        <v>382.98</v>
      </c>
    </row>
    <row r="672" spans="1:7" ht="14.45" customHeight="1">
      <c r="A672" s="117"/>
      <c r="B672" s="109"/>
      <c r="C672" s="109"/>
      <c r="D672" s="109"/>
      <c r="E672" s="187" t="s">
        <v>425</v>
      </c>
      <c r="F672" s="188"/>
      <c r="G672" s="119">
        <v>12.73</v>
      </c>
    </row>
    <row r="673" spans="1:7">
      <c r="A673" s="117"/>
      <c r="B673" s="109"/>
      <c r="C673" s="109"/>
      <c r="D673" s="109"/>
      <c r="E673" s="187" t="s">
        <v>426</v>
      </c>
      <c r="F673" s="188"/>
      <c r="G673" s="119">
        <v>395.71</v>
      </c>
    </row>
    <row r="674" spans="1:7">
      <c r="A674" s="117"/>
      <c r="B674" s="109"/>
      <c r="C674" s="109"/>
      <c r="D674" s="109"/>
      <c r="E674" s="187" t="s">
        <v>427</v>
      </c>
      <c r="F674" s="188"/>
      <c r="G674" s="119">
        <v>114.7559</v>
      </c>
    </row>
    <row r="675" spans="1:7" ht="14.45" customHeight="1">
      <c r="A675" s="117"/>
      <c r="B675" s="109"/>
      <c r="C675" s="109"/>
      <c r="D675" s="109"/>
      <c r="E675" s="187" t="s">
        <v>428</v>
      </c>
      <c r="F675" s="188"/>
      <c r="G675" s="119">
        <v>510.47</v>
      </c>
    </row>
    <row r="676" spans="1:7">
      <c r="A676" s="117"/>
      <c r="B676" s="109"/>
      <c r="C676" s="196" t="s">
        <v>0</v>
      </c>
      <c r="D676" s="197"/>
      <c r="E676" s="109"/>
      <c r="F676" s="109"/>
      <c r="G676" s="120"/>
    </row>
    <row r="677" spans="1:7">
      <c r="A677" s="193" t="s">
        <v>385</v>
      </c>
      <c r="B677" s="194"/>
      <c r="C677" s="194"/>
      <c r="D677" s="194"/>
      <c r="E677" s="194"/>
      <c r="F677" s="194"/>
      <c r="G677" s="195"/>
    </row>
    <row r="678" spans="1:7">
      <c r="A678" s="191" t="s">
        <v>415</v>
      </c>
      <c r="B678" s="192"/>
      <c r="C678" s="110" t="s">
        <v>75</v>
      </c>
      <c r="D678" s="110" t="s">
        <v>76</v>
      </c>
      <c r="E678" s="110" t="s">
        <v>406</v>
      </c>
      <c r="F678" s="110" t="s">
        <v>407</v>
      </c>
      <c r="G678" s="114" t="s">
        <v>408</v>
      </c>
    </row>
    <row r="679" spans="1:7" ht="22.5">
      <c r="A679" s="115" t="s">
        <v>670</v>
      </c>
      <c r="B679" s="106" t="s">
        <v>671</v>
      </c>
      <c r="C679" s="105" t="s">
        <v>81</v>
      </c>
      <c r="D679" s="105" t="s">
        <v>85</v>
      </c>
      <c r="E679" s="107">
        <v>7.3</v>
      </c>
      <c r="F679" s="108">
        <v>0.13</v>
      </c>
      <c r="G679" s="116">
        <v>0.95</v>
      </c>
    </row>
    <row r="680" spans="1:7" ht="45">
      <c r="A680" s="115" t="s">
        <v>672</v>
      </c>
      <c r="B680" s="106" t="s">
        <v>673</v>
      </c>
      <c r="C680" s="105" t="s">
        <v>81</v>
      </c>
      <c r="D680" s="105" t="s">
        <v>85</v>
      </c>
      <c r="E680" s="107">
        <v>0.55600000000000005</v>
      </c>
      <c r="F680" s="108">
        <v>504.05</v>
      </c>
      <c r="G680" s="116">
        <v>280.25</v>
      </c>
    </row>
    <row r="681" spans="1:7">
      <c r="A681" s="115" t="s">
        <v>674</v>
      </c>
      <c r="B681" s="106" t="s">
        <v>675</v>
      </c>
      <c r="C681" s="105" t="s">
        <v>81</v>
      </c>
      <c r="D681" s="105" t="s">
        <v>85</v>
      </c>
      <c r="E681" s="107">
        <v>0.56000000000000005</v>
      </c>
      <c r="F681" s="108">
        <v>16.07</v>
      </c>
      <c r="G681" s="116">
        <v>9</v>
      </c>
    </row>
    <row r="682" spans="1:7">
      <c r="A682" s="117"/>
      <c r="B682" s="109"/>
      <c r="C682" s="109"/>
      <c r="D682" s="109"/>
      <c r="E682" s="189" t="s">
        <v>423</v>
      </c>
      <c r="F682" s="190"/>
      <c r="G682" s="118">
        <v>290.2</v>
      </c>
    </row>
    <row r="683" spans="1:7" ht="14.45" customHeight="1">
      <c r="A683" s="191" t="s">
        <v>445</v>
      </c>
      <c r="B683" s="192"/>
      <c r="C683" s="110" t="s">
        <v>75</v>
      </c>
      <c r="D683" s="110" t="s">
        <v>76</v>
      </c>
      <c r="E683" s="110" t="s">
        <v>406</v>
      </c>
      <c r="F683" s="110" t="s">
        <v>407</v>
      </c>
      <c r="G683" s="114" t="s">
        <v>408</v>
      </c>
    </row>
    <row r="684" spans="1:7" ht="14.45" customHeight="1">
      <c r="A684" s="115" t="s">
        <v>469</v>
      </c>
      <c r="B684" s="106" t="s">
        <v>470</v>
      </c>
      <c r="C684" s="105" t="s">
        <v>81</v>
      </c>
      <c r="D684" s="105" t="s">
        <v>411</v>
      </c>
      <c r="E684" s="107">
        <v>0.96</v>
      </c>
      <c r="F684" s="108">
        <v>11.15</v>
      </c>
      <c r="G684" s="116">
        <v>10.7</v>
      </c>
    </row>
    <row r="685" spans="1:7" ht="14.45" customHeight="1">
      <c r="A685" s="115" t="s">
        <v>458</v>
      </c>
      <c r="B685" s="106" t="s">
        <v>459</v>
      </c>
      <c r="C685" s="105" t="s">
        <v>81</v>
      </c>
      <c r="D685" s="105" t="s">
        <v>411</v>
      </c>
      <c r="E685" s="107">
        <v>0.48</v>
      </c>
      <c r="F685" s="108">
        <v>9.18</v>
      </c>
      <c r="G685" s="116">
        <v>4.41</v>
      </c>
    </row>
    <row r="686" spans="1:7" ht="14.45" customHeight="1">
      <c r="A686" s="117"/>
      <c r="B686" s="109"/>
      <c r="C686" s="109"/>
      <c r="D686" s="109"/>
      <c r="E686" s="189" t="s">
        <v>454</v>
      </c>
      <c r="F686" s="190"/>
      <c r="G686" s="118">
        <v>15.11</v>
      </c>
    </row>
    <row r="687" spans="1:7">
      <c r="A687" s="117"/>
      <c r="B687" s="109"/>
      <c r="C687" s="109"/>
      <c r="D687" s="109"/>
      <c r="E687" s="187" t="s">
        <v>424</v>
      </c>
      <c r="F687" s="188"/>
      <c r="G687" s="119">
        <v>305.31</v>
      </c>
    </row>
    <row r="688" spans="1:7">
      <c r="A688" s="117"/>
      <c r="B688" s="109"/>
      <c r="C688" s="109"/>
      <c r="D688" s="109"/>
      <c r="E688" s="187" t="s">
        <v>425</v>
      </c>
      <c r="F688" s="188"/>
      <c r="G688" s="119">
        <v>7.93</v>
      </c>
    </row>
    <row r="689" spans="1:7" ht="14.45" customHeight="1">
      <c r="A689" s="117"/>
      <c r="B689" s="109"/>
      <c r="C689" s="109"/>
      <c r="D689" s="109"/>
      <c r="E689" s="187" t="s">
        <v>426</v>
      </c>
      <c r="F689" s="188"/>
      <c r="G689" s="119">
        <v>313.24</v>
      </c>
    </row>
    <row r="690" spans="1:7" ht="14.45" customHeight="1">
      <c r="A690" s="117"/>
      <c r="B690" s="109"/>
      <c r="C690" s="109"/>
      <c r="D690" s="109"/>
      <c r="E690" s="187" t="s">
        <v>427</v>
      </c>
      <c r="F690" s="188"/>
      <c r="G690" s="119">
        <v>90.839600000000004</v>
      </c>
    </row>
    <row r="691" spans="1:7">
      <c r="A691" s="117"/>
      <c r="B691" s="109"/>
      <c r="C691" s="109"/>
      <c r="D691" s="109"/>
      <c r="E691" s="187" t="s">
        <v>428</v>
      </c>
      <c r="F691" s="188"/>
      <c r="G691" s="119">
        <v>404.08</v>
      </c>
    </row>
    <row r="692" spans="1:7">
      <c r="A692" s="117"/>
      <c r="B692" s="109"/>
      <c r="C692" s="196" t="s">
        <v>0</v>
      </c>
      <c r="D692" s="197"/>
      <c r="E692" s="109"/>
      <c r="F692" s="109"/>
      <c r="G692" s="120"/>
    </row>
    <row r="693" spans="1:7" ht="14.45" customHeight="1">
      <c r="A693" s="193" t="s">
        <v>865</v>
      </c>
      <c r="B693" s="194"/>
      <c r="C693" s="194"/>
      <c r="D693" s="194"/>
      <c r="E693" s="194"/>
      <c r="F693" s="194"/>
      <c r="G693" s="195"/>
    </row>
    <row r="694" spans="1:7">
      <c r="A694" s="191" t="s">
        <v>405</v>
      </c>
      <c r="B694" s="192"/>
      <c r="C694" s="110" t="s">
        <v>75</v>
      </c>
      <c r="D694" s="110" t="s">
        <v>76</v>
      </c>
      <c r="E694" s="110" t="s">
        <v>406</v>
      </c>
      <c r="F694" s="110" t="s">
        <v>407</v>
      </c>
      <c r="G694" s="114" t="s">
        <v>408</v>
      </c>
    </row>
    <row r="695" spans="1:7">
      <c r="A695" s="115" t="s">
        <v>485</v>
      </c>
      <c r="B695" s="106" t="s">
        <v>486</v>
      </c>
      <c r="C695" s="105" t="s">
        <v>77</v>
      </c>
      <c r="D695" s="105" t="s">
        <v>411</v>
      </c>
      <c r="E695" s="107">
        <v>1.85</v>
      </c>
      <c r="F695" s="108">
        <v>9.1594999999999995</v>
      </c>
      <c r="G695" s="116">
        <v>16.95</v>
      </c>
    </row>
    <row r="696" spans="1:7">
      <c r="A696" s="115" t="s">
        <v>409</v>
      </c>
      <c r="B696" s="106" t="s">
        <v>410</v>
      </c>
      <c r="C696" s="105" t="s">
        <v>77</v>
      </c>
      <c r="D696" s="105" t="s">
        <v>411</v>
      </c>
      <c r="E696" s="107">
        <v>1.5</v>
      </c>
      <c r="F696" s="108">
        <v>7.2747999999999999</v>
      </c>
      <c r="G696" s="116">
        <v>10.91</v>
      </c>
    </row>
    <row r="697" spans="1:7">
      <c r="A697" s="117"/>
      <c r="B697" s="109"/>
      <c r="C697" s="109"/>
      <c r="D697" s="109"/>
      <c r="E697" s="189" t="s">
        <v>414</v>
      </c>
      <c r="F697" s="190"/>
      <c r="G697" s="118">
        <v>27.86</v>
      </c>
    </row>
    <row r="698" spans="1:7">
      <c r="A698" s="191" t="s">
        <v>415</v>
      </c>
      <c r="B698" s="192"/>
      <c r="C698" s="110" t="s">
        <v>75</v>
      </c>
      <c r="D698" s="110" t="s">
        <v>76</v>
      </c>
      <c r="E698" s="110" t="s">
        <v>406</v>
      </c>
      <c r="F698" s="110" t="s">
        <v>407</v>
      </c>
      <c r="G698" s="114" t="s">
        <v>408</v>
      </c>
    </row>
    <row r="699" spans="1:7" ht="14.45" customHeight="1">
      <c r="A699" s="115" t="s">
        <v>882</v>
      </c>
      <c r="B699" s="106" t="s">
        <v>883</v>
      </c>
      <c r="C699" s="105" t="s">
        <v>77</v>
      </c>
      <c r="D699" s="105" t="s">
        <v>884</v>
      </c>
      <c r="E699" s="107">
        <v>1</v>
      </c>
      <c r="F699" s="108">
        <v>292.5</v>
      </c>
      <c r="G699" s="116">
        <v>292.5</v>
      </c>
    </row>
    <row r="700" spans="1:7" ht="14.45" customHeight="1">
      <c r="A700" s="117"/>
      <c r="B700" s="109"/>
      <c r="C700" s="109"/>
      <c r="D700" s="109"/>
      <c r="E700" s="189" t="s">
        <v>423</v>
      </c>
      <c r="F700" s="190"/>
      <c r="G700" s="118">
        <v>292.5</v>
      </c>
    </row>
    <row r="701" spans="1:7" ht="14.45" customHeight="1">
      <c r="A701" s="191" t="s">
        <v>445</v>
      </c>
      <c r="B701" s="192"/>
      <c r="C701" s="110" t="s">
        <v>75</v>
      </c>
      <c r="D701" s="110" t="s">
        <v>76</v>
      </c>
      <c r="E701" s="110" t="s">
        <v>406</v>
      </c>
      <c r="F701" s="110" t="s">
        <v>407</v>
      </c>
      <c r="G701" s="114" t="s">
        <v>408</v>
      </c>
    </row>
    <row r="702" spans="1:7" ht="14.45" customHeight="1">
      <c r="A702" s="115" t="s">
        <v>885</v>
      </c>
      <c r="B702" s="106" t="s">
        <v>886</v>
      </c>
      <c r="C702" s="105" t="s">
        <v>77</v>
      </c>
      <c r="D702" s="105" t="s">
        <v>80</v>
      </c>
      <c r="E702" s="107">
        <v>0.05</v>
      </c>
      <c r="F702" s="108">
        <v>260.62</v>
      </c>
      <c r="G702" s="116">
        <v>13.03</v>
      </c>
    </row>
    <row r="703" spans="1:7">
      <c r="A703" s="117"/>
      <c r="B703" s="109"/>
      <c r="C703" s="109"/>
      <c r="D703" s="109"/>
      <c r="E703" s="189" t="s">
        <v>454</v>
      </c>
      <c r="F703" s="190"/>
      <c r="G703" s="118">
        <v>13.03</v>
      </c>
    </row>
    <row r="704" spans="1:7">
      <c r="A704" s="117"/>
      <c r="B704" s="109"/>
      <c r="C704" s="109"/>
      <c r="D704" s="109"/>
      <c r="E704" s="187" t="s">
        <v>424</v>
      </c>
      <c r="F704" s="188"/>
      <c r="G704" s="119">
        <v>333.39</v>
      </c>
    </row>
    <row r="705" spans="1:7" ht="14.45" customHeight="1">
      <c r="A705" s="117"/>
      <c r="B705" s="109"/>
      <c r="C705" s="109"/>
      <c r="D705" s="109"/>
      <c r="E705" s="187" t="s">
        <v>425</v>
      </c>
      <c r="F705" s="188"/>
      <c r="G705" s="119">
        <v>27.51</v>
      </c>
    </row>
    <row r="706" spans="1:7" ht="14.45" customHeight="1">
      <c r="A706" s="117"/>
      <c r="B706" s="109"/>
      <c r="C706" s="109"/>
      <c r="D706" s="109"/>
      <c r="E706" s="187" t="s">
        <v>426</v>
      </c>
      <c r="F706" s="188"/>
      <c r="G706" s="119">
        <v>360.9</v>
      </c>
    </row>
    <row r="707" spans="1:7">
      <c r="A707" s="117"/>
      <c r="B707" s="109"/>
      <c r="C707" s="109"/>
      <c r="D707" s="109"/>
      <c r="E707" s="187" t="s">
        <v>427</v>
      </c>
      <c r="F707" s="188"/>
      <c r="G707" s="119">
        <v>104.661</v>
      </c>
    </row>
    <row r="708" spans="1:7">
      <c r="A708" s="117"/>
      <c r="B708" s="109"/>
      <c r="C708" s="109"/>
      <c r="D708" s="109"/>
      <c r="E708" s="187" t="s">
        <v>428</v>
      </c>
      <c r="F708" s="188"/>
      <c r="G708" s="119">
        <v>465.56</v>
      </c>
    </row>
    <row r="709" spans="1:7" ht="14.45" customHeight="1">
      <c r="A709" s="117"/>
      <c r="B709" s="109"/>
      <c r="C709" s="196" t="s">
        <v>0</v>
      </c>
      <c r="D709" s="197"/>
      <c r="E709" s="109"/>
      <c r="F709" s="109"/>
      <c r="G709" s="120"/>
    </row>
    <row r="710" spans="1:7">
      <c r="A710" s="193" t="s">
        <v>386</v>
      </c>
      <c r="B710" s="194"/>
      <c r="C710" s="194"/>
      <c r="D710" s="194"/>
      <c r="E710" s="194"/>
      <c r="F710" s="194"/>
      <c r="G710" s="195"/>
    </row>
    <row r="711" spans="1:7">
      <c r="A711" s="191" t="s">
        <v>415</v>
      </c>
      <c r="B711" s="192"/>
      <c r="C711" s="110" t="s">
        <v>75</v>
      </c>
      <c r="D711" s="110" t="s">
        <v>76</v>
      </c>
      <c r="E711" s="110" t="s">
        <v>406</v>
      </c>
      <c r="F711" s="110" t="s">
        <v>407</v>
      </c>
      <c r="G711" s="114" t="s">
        <v>408</v>
      </c>
    </row>
    <row r="712" spans="1:7">
      <c r="A712" s="115" t="s">
        <v>676</v>
      </c>
      <c r="B712" s="106" t="s">
        <v>677</v>
      </c>
      <c r="C712" s="105" t="s">
        <v>81</v>
      </c>
      <c r="D712" s="105" t="s">
        <v>457</v>
      </c>
      <c r="E712" s="107">
        <v>0.33</v>
      </c>
      <c r="F712" s="108">
        <v>18.149999999999999</v>
      </c>
      <c r="G712" s="116">
        <v>5.99</v>
      </c>
    </row>
    <row r="713" spans="1:7">
      <c r="A713" s="117"/>
      <c r="B713" s="109"/>
      <c r="C713" s="109"/>
      <c r="D713" s="109"/>
      <c r="E713" s="189" t="s">
        <v>423</v>
      </c>
      <c r="F713" s="190"/>
      <c r="G713" s="118">
        <v>5.99</v>
      </c>
    </row>
    <row r="714" spans="1:7">
      <c r="A714" s="191" t="s">
        <v>445</v>
      </c>
      <c r="B714" s="192"/>
      <c r="C714" s="110" t="s">
        <v>75</v>
      </c>
      <c r="D714" s="110" t="s">
        <v>76</v>
      </c>
      <c r="E714" s="110" t="s">
        <v>406</v>
      </c>
      <c r="F714" s="110" t="s">
        <v>407</v>
      </c>
      <c r="G714" s="114" t="s">
        <v>408</v>
      </c>
    </row>
    <row r="715" spans="1:7">
      <c r="A715" s="115" t="s">
        <v>678</v>
      </c>
      <c r="B715" s="106" t="s">
        <v>679</v>
      </c>
      <c r="C715" s="105" t="s">
        <v>81</v>
      </c>
      <c r="D715" s="105" t="s">
        <v>411</v>
      </c>
      <c r="E715" s="107">
        <v>0.13</v>
      </c>
      <c r="F715" s="108">
        <v>12.31</v>
      </c>
      <c r="G715" s="116">
        <v>1.6</v>
      </c>
    </row>
    <row r="716" spans="1:7">
      <c r="A716" s="115" t="s">
        <v>458</v>
      </c>
      <c r="B716" s="106" t="s">
        <v>459</v>
      </c>
      <c r="C716" s="105" t="s">
        <v>81</v>
      </c>
      <c r="D716" s="105" t="s">
        <v>411</v>
      </c>
      <c r="E716" s="107">
        <v>4.8000000000000001E-2</v>
      </c>
      <c r="F716" s="108">
        <v>9.18</v>
      </c>
      <c r="G716" s="116">
        <v>0.44</v>
      </c>
    </row>
    <row r="717" spans="1:7">
      <c r="A717" s="117"/>
      <c r="B717" s="109"/>
      <c r="C717" s="109"/>
      <c r="D717" s="109"/>
      <c r="E717" s="189" t="s">
        <v>454</v>
      </c>
      <c r="F717" s="190"/>
      <c r="G717" s="118">
        <v>2.04</v>
      </c>
    </row>
    <row r="718" spans="1:7">
      <c r="A718" s="117"/>
      <c r="B718" s="109"/>
      <c r="C718" s="109"/>
      <c r="D718" s="109"/>
      <c r="E718" s="187" t="s">
        <v>424</v>
      </c>
      <c r="F718" s="188"/>
      <c r="G718" s="119">
        <v>8.0299999999999994</v>
      </c>
    </row>
    <row r="719" spans="1:7">
      <c r="A719" s="117"/>
      <c r="B719" s="109"/>
      <c r="C719" s="109"/>
      <c r="D719" s="109"/>
      <c r="E719" s="187" t="s">
        <v>425</v>
      </c>
      <c r="F719" s="188"/>
      <c r="G719" s="119">
        <v>0.98</v>
      </c>
    </row>
    <row r="720" spans="1:7" ht="14.45" customHeight="1">
      <c r="A720" s="117"/>
      <c r="B720" s="109"/>
      <c r="C720" s="109"/>
      <c r="D720" s="109"/>
      <c r="E720" s="187" t="s">
        <v>426</v>
      </c>
      <c r="F720" s="188"/>
      <c r="G720" s="119">
        <v>9.01</v>
      </c>
    </row>
    <row r="721" spans="1:7" ht="14.45" customHeight="1">
      <c r="A721" s="117"/>
      <c r="B721" s="109"/>
      <c r="C721" s="109"/>
      <c r="D721" s="109"/>
      <c r="E721" s="187" t="s">
        <v>427</v>
      </c>
      <c r="F721" s="188"/>
      <c r="G721" s="119">
        <v>2.6128999999999998</v>
      </c>
    </row>
    <row r="722" spans="1:7" ht="14.45" customHeight="1">
      <c r="A722" s="117"/>
      <c r="B722" s="109"/>
      <c r="C722" s="109"/>
      <c r="D722" s="109"/>
      <c r="E722" s="187" t="s">
        <v>428</v>
      </c>
      <c r="F722" s="188"/>
      <c r="G722" s="119">
        <v>11.62</v>
      </c>
    </row>
    <row r="723" spans="1:7" ht="14.45" customHeight="1">
      <c r="A723" s="117"/>
      <c r="B723" s="109"/>
      <c r="C723" s="196" t="s">
        <v>0</v>
      </c>
      <c r="D723" s="197"/>
      <c r="E723" s="109"/>
      <c r="F723" s="109"/>
      <c r="G723" s="120"/>
    </row>
    <row r="724" spans="1:7">
      <c r="A724" s="193" t="s">
        <v>387</v>
      </c>
      <c r="B724" s="194"/>
      <c r="C724" s="194"/>
      <c r="D724" s="194"/>
      <c r="E724" s="194"/>
      <c r="F724" s="194"/>
      <c r="G724" s="195"/>
    </row>
    <row r="725" spans="1:7">
      <c r="A725" s="191" t="s">
        <v>405</v>
      </c>
      <c r="B725" s="192"/>
      <c r="C725" s="110" t="s">
        <v>75</v>
      </c>
      <c r="D725" s="110" t="s">
        <v>76</v>
      </c>
      <c r="E725" s="110" t="s">
        <v>406</v>
      </c>
      <c r="F725" s="110" t="s">
        <v>407</v>
      </c>
      <c r="G725" s="114" t="s">
        <v>408</v>
      </c>
    </row>
    <row r="726" spans="1:7" ht="14.45" customHeight="1">
      <c r="A726" s="115" t="s">
        <v>680</v>
      </c>
      <c r="B726" s="106" t="s">
        <v>681</v>
      </c>
      <c r="C726" s="105" t="s">
        <v>77</v>
      </c>
      <c r="D726" s="105" t="s">
        <v>411</v>
      </c>
      <c r="E726" s="107">
        <v>0.4</v>
      </c>
      <c r="F726" s="108">
        <v>9.1279000000000003</v>
      </c>
      <c r="G726" s="116">
        <v>3.65</v>
      </c>
    </row>
    <row r="727" spans="1:7" ht="14.45" customHeight="1">
      <c r="A727" s="115" t="s">
        <v>409</v>
      </c>
      <c r="B727" s="106" t="s">
        <v>410</v>
      </c>
      <c r="C727" s="105" t="s">
        <v>77</v>
      </c>
      <c r="D727" s="105" t="s">
        <v>411</v>
      </c>
      <c r="E727" s="107">
        <v>0.35</v>
      </c>
      <c r="F727" s="108">
        <v>7.2747999999999999</v>
      </c>
      <c r="G727" s="116">
        <v>2.5499999999999998</v>
      </c>
    </row>
    <row r="728" spans="1:7">
      <c r="A728" s="117"/>
      <c r="B728" s="109"/>
      <c r="C728" s="109"/>
      <c r="D728" s="109"/>
      <c r="E728" s="189" t="s">
        <v>414</v>
      </c>
      <c r="F728" s="190"/>
      <c r="G728" s="118">
        <v>6.2</v>
      </c>
    </row>
    <row r="729" spans="1:7">
      <c r="A729" s="191" t="s">
        <v>415</v>
      </c>
      <c r="B729" s="192"/>
      <c r="C729" s="110" t="s">
        <v>75</v>
      </c>
      <c r="D729" s="110" t="s">
        <v>76</v>
      </c>
      <c r="E729" s="110" t="s">
        <v>406</v>
      </c>
      <c r="F729" s="110" t="s">
        <v>407</v>
      </c>
      <c r="G729" s="114" t="s">
        <v>408</v>
      </c>
    </row>
    <row r="730" spans="1:7" ht="14.45" customHeight="1">
      <c r="A730" s="115" t="s">
        <v>682</v>
      </c>
      <c r="B730" s="106" t="s">
        <v>683</v>
      </c>
      <c r="C730" s="105" t="s">
        <v>77</v>
      </c>
      <c r="D730" s="105" t="s">
        <v>684</v>
      </c>
      <c r="E730" s="107">
        <v>0.05</v>
      </c>
      <c r="F730" s="108">
        <v>60.5</v>
      </c>
      <c r="G730" s="116">
        <v>3.03</v>
      </c>
    </row>
    <row r="731" spans="1:7">
      <c r="A731" s="115" t="s">
        <v>685</v>
      </c>
      <c r="B731" s="106" t="s">
        <v>686</v>
      </c>
      <c r="C731" s="105" t="s">
        <v>77</v>
      </c>
      <c r="D731" s="105" t="s">
        <v>684</v>
      </c>
      <c r="E731" s="107">
        <v>0.03</v>
      </c>
      <c r="F731" s="108">
        <v>51.55</v>
      </c>
      <c r="G731" s="116">
        <v>1.55</v>
      </c>
    </row>
    <row r="732" spans="1:7">
      <c r="A732" s="115" t="s">
        <v>687</v>
      </c>
      <c r="B732" s="106" t="s">
        <v>688</v>
      </c>
      <c r="C732" s="105" t="s">
        <v>77</v>
      </c>
      <c r="D732" s="105" t="s">
        <v>85</v>
      </c>
      <c r="E732" s="107">
        <v>0.65</v>
      </c>
      <c r="F732" s="108">
        <v>1.05</v>
      </c>
      <c r="G732" s="116">
        <v>0.68</v>
      </c>
    </row>
    <row r="733" spans="1:7">
      <c r="A733" s="117"/>
      <c r="B733" s="109"/>
      <c r="C733" s="109"/>
      <c r="D733" s="109"/>
      <c r="E733" s="189" t="s">
        <v>423</v>
      </c>
      <c r="F733" s="190"/>
      <c r="G733" s="118">
        <v>5.26</v>
      </c>
    </row>
    <row r="734" spans="1:7">
      <c r="A734" s="117"/>
      <c r="B734" s="109"/>
      <c r="C734" s="109"/>
      <c r="D734" s="109"/>
      <c r="E734" s="187" t="s">
        <v>424</v>
      </c>
      <c r="F734" s="188"/>
      <c r="G734" s="119">
        <v>11.46</v>
      </c>
    </row>
    <row r="735" spans="1:7">
      <c r="A735" s="117"/>
      <c r="B735" s="109"/>
      <c r="C735" s="109"/>
      <c r="D735" s="109"/>
      <c r="E735" s="187" t="s">
        <v>425</v>
      </c>
      <c r="F735" s="188"/>
      <c r="G735" s="119">
        <v>5.54</v>
      </c>
    </row>
    <row r="736" spans="1:7">
      <c r="A736" s="117"/>
      <c r="B736" s="109"/>
      <c r="C736" s="109"/>
      <c r="D736" s="109"/>
      <c r="E736" s="187" t="s">
        <v>426</v>
      </c>
      <c r="F736" s="188"/>
      <c r="G736" s="119">
        <v>17</v>
      </c>
    </row>
    <row r="737" spans="1:7">
      <c r="A737" s="117"/>
      <c r="B737" s="109"/>
      <c r="C737" s="109"/>
      <c r="D737" s="109"/>
      <c r="E737" s="187" t="s">
        <v>427</v>
      </c>
      <c r="F737" s="188"/>
      <c r="G737" s="119">
        <v>4.93</v>
      </c>
    </row>
    <row r="738" spans="1:7">
      <c r="A738" s="117"/>
      <c r="B738" s="109"/>
      <c r="C738" s="109"/>
      <c r="D738" s="109"/>
      <c r="E738" s="187" t="s">
        <v>428</v>
      </c>
      <c r="F738" s="188"/>
      <c r="G738" s="119">
        <v>21.93</v>
      </c>
    </row>
    <row r="739" spans="1:7" ht="14.45" customHeight="1">
      <c r="A739" s="117"/>
      <c r="B739" s="109"/>
      <c r="C739" s="196" t="s">
        <v>0</v>
      </c>
      <c r="D739" s="197"/>
      <c r="E739" s="109"/>
      <c r="F739" s="109"/>
      <c r="G739" s="120"/>
    </row>
    <row r="740" spans="1:7" ht="14.45" customHeight="1">
      <c r="A740" s="193" t="s">
        <v>388</v>
      </c>
      <c r="B740" s="194"/>
      <c r="C740" s="194"/>
      <c r="D740" s="194"/>
      <c r="E740" s="194"/>
      <c r="F740" s="194"/>
      <c r="G740" s="195"/>
    </row>
    <row r="741" spans="1:7" ht="14.45" customHeight="1">
      <c r="A741" s="191" t="s">
        <v>405</v>
      </c>
      <c r="B741" s="192"/>
      <c r="C741" s="110" t="s">
        <v>75</v>
      </c>
      <c r="D741" s="110" t="s">
        <v>76</v>
      </c>
      <c r="E741" s="110" t="s">
        <v>406</v>
      </c>
      <c r="F741" s="110" t="s">
        <v>407</v>
      </c>
      <c r="G741" s="114" t="s">
        <v>408</v>
      </c>
    </row>
    <row r="742" spans="1:7" ht="14.45" customHeight="1">
      <c r="A742" s="115" t="s">
        <v>541</v>
      </c>
      <c r="B742" s="106" t="s">
        <v>410</v>
      </c>
      <c r="C742" s="105" t="s">
        <v>77</v>
      </c>
      <c r="D742" s="105" t="s">
        <v>411</v>
      </c>
      <c r="E742" s="107">
        <v>3.3</v>
      </c>
      <c r="F742" s="108">
        <v>7.2747999999999999</v>
      </c>
      <c r="G742" s="116">
        <v>24.01</v>
      </c>
    </row>
    <row r="743" spans="1:7">
      <c r="A743" s="115" t="s">
        <v>585</v>
      </c>
      <c r="B743" s="106" t="s">
        <v>586</v>
      </c>
      <c r="C743" s="105" t="s">
        <v>77</v>
      </c>
      <c r="D743" s="105" t="s">
        <v>411</v>
      </c>
      <c r="E743" s="107">
        <v>3.3</v>
      </c>
      <c r="F743" s="108">
        <v>9.1437000000000008</v>
      </c>
      <c r="G743" s="116">
        <v>30.17</v>
      </c>
    </row>
    <row r="744" spans="1:7">
      <c r="A744" s="117"/>
      <c r="B744" s="109"/>
      <c r="C744" s="109"/>
      <c r="D744" s="109"/>
      <c r="E744" s="189" t="s">
        <v>414</v>
      </c>
      <c r="F744" s="190"/>
      <c r="G744" s="118">
        <v>54.18</v>
      </c>
    </row>
    <row r="745" spans="1:7" ht="14.45" customHeight="1">
      <c r="A745" s="191" t="s">
        <v>415</v>
      </c>
      <c r="B745" s="192"/>
      <c r="C745" s="110" t="s">
        <v>75</v>
      </c>
      <c r="D745" s="110" t="s">
        <v>76</v>
      </c>
      <c r="E745" s="110" t="s">
        <v>406</v>
      </c>
      <c r="F745" s="110" t="s">
        <v>407</v>
      </c>
      <c r="G745" s="114" t="s">
        <v>408</v>
      </c>
    </row>
    <row r="746" spans="1:7" ht="14.45" customHeight="1">
      <c r="A746" s="115" t="s">
        <v>689</v>
      </c>
      <c r="B746" s="106" t="s">
        <v>690</v>
      </c>
      <c r="C746" s="105" t="s">
        <v>77</v>
      </c>
      <c r="D746" s="105" t="s">
        <v>691</v>
      </c>
      <c r="E746" s="107">
        <v>8.9999999999999993E-3</v>
      </c>
      <c r="F746" s="108">
        <v>7.27</v>
      </c>
      <c r="G746" s="116">
        <v>7.0000000000000007E-2</v>
      </c>
    </row>
    <row r="747" spans="1:7">
      <c r="A747" s="115" t="s">
        <v>692</v>
      </c>
      <c r="B747" s="106" t="s">
        <v>693</v>
      </c>
      <c r="C747" s="105" t="s">
        <v>77</v>
      </c>
      <c r="D747" s="105" t="s">
        <v>85</v>
      </c>
      <c r="E747" s="107">
        <v>1</v>
      </c>
      <c r="F747" s="108">
        <v>21.5</v>
      </c>
      <c r="G747" s="116">
        <v>21.5</v>
      </c>
    </row>
    <row r="748" spans="1:7">
      <c r="A748" s="115" t="s">
        <v>694</v>
      </c>
      <c r="B748" s="106" t="s">
        <v>695</v>
      </c>
      <c r="C748" s="105" t="s">
        <v>77</v>
      </c>
      <c r="D748" s="105" t="s">
        <v>85</v>
      </c>
      <c r="E748" s="107">
        <v>4</v>
      </c>
      <c r="F748" s="108">
        <v>5.65</v>
      </c>
      <c r="G748" s="116">
        <v>22.6</v>
      </c>
    </row>
    <row r="749" spans="1:7" ht="14.45" customHeight="1">
      <c r="A749" s="115" t="s">
        <v>696</v>
      </c>
      <c r="B749" s="106" t="s">
        <v>697</v>
      </c>
      <c r="C749" s="105" t="s">
        <v>77</v>
      </c>
      <c r="D749" s="105" t="s">
        <v>85</v>
      </c>
      <c r="E749" s="107">
        <v>1</v>
      </c>
      <c r="F749" s="108">
        <v>2.25</v>
      </c>
      <c r="G749" s="116">
        <v>2.25</v>
      </c>
    </row>
    <row r="750" spans="1:7">
      <c r="A750" s="115" t="s">
        <v>698</v>
      </c>
      <c r="B750" s="106" t="s">
        <v>699</v>
      </c>
      <c r="C750" s="105" t="s">
        <v>77</v>
      </c>
      <c r="D750" s="105" t="s">
        <v>85</v>
      </c>
      <c r="E750" s="107">
        <v>1</v>
      </c>
      <c r="F750" s="108">
        <v>177.5</v>
      </c>
      <c r="G750" s="116">
        <v>177.5</v>
      </c>
    </row>
    <row r="751" spans="1:7">
      <c r="A751" s="115" t="s">
        <v>700</v>
      </c>
      <c r="B751" s="106" t="s">
        <v>701</v>
      </c>
      <c r="C751" s="105" t="s">
        <v>77</v>
      </c>
      <c r="D751" s="105" t="s">
        <v>457</v>
      </c>
      <c r="E751" s="107">
        <v>2.9999999999999997E-4</v>
      </c>
      <c r="F751" s="108">
        <v>34.25</v>
      </c>
      <c r="G751" s="116">
        <v>0.01</v>
      </c>
    </row>
    <row r="752" spans="1:7">
      <c r="A752" s="115" t="s">
        <v>702</v>
      </c>
      <c r="B752" s="106" t="s">
        <v>703</v>
      </c>
      <c r="C752" s="105" t="s">
        <v>77</v>
      </c>
      <c r="D752" s="105" t="s">
        <v>85</v>
      </c>
      <c r="E752" s="107">
        <v>1</v>
      </c>
      <c r="F752" s="108">
        <v>0.95</v>
      </c>
      <c r="G752" s="116">
        <v>0.95</v>
      </c>
    </row>
    <row r="753" spans="1:7">
      <c r="A753" s="115" t="s">
        <v>704</v>
      </c>
      <c r="B753" s="106" t="s">
        <v>705</v>
      </c>
      <c r="C753" s="105" t="s">
        <v>77</v>
      </c>
      <c r="D753" s="105" t="s">
        <v>85</v>
      </c>
      <c r="E753" s="107">
        <v>1</v>
      </c>
      <c r="F753" s="108">
        <v>26.68</v>
      </c>
      <c r="G753" s="116">
        <v>26.68</v>
      </c>
    </row>
    <row r="754" spans="1:7">
      <c r="A754" s="117"/>
      <c r="B754" s="109"/>
      <c r="C754" s="109"/>
      <c r="D754" s="109"/>
      <c r="E754" s="189" t="s">
        <v>423</v>
      </c>
      <c r="F754" s="190"/>
      <c r="G754" s="118">
        <v>251.56</v>
      </c>
    </row>
    <row r="755" spans="1:7">
      <c r="A755" s="117"/>
      <c r="B755" s="109"/>
      <c r="C755" s="109"/>
      <c r="D755" s="109"/>
      <c r="E755" s="187" t="s">
        <v>424</v>
      </c>
      <c r="F755" s="188"/>
      <c r="G755" s="119">
        <v>305.74</v>
      </c>
    </row>
    <row r="756" spans="1:7">
      <c r="A756" s="117"/>
      <c r="B756" s="109"/>
      <c r="C756" s="109"/>
      <c r="D756" s="109"/>
      <c r="E756" s="187" t="s">
        <v>425</v>
      </c>
      <c r="F756" s="188"/>
      <c r="G756" s="119">
        <v>48.45</v>
      </c>
    </row>
    <row r="757" spans="1:7" ht="14.45" customHeight="1">
      <c r="A757" s="117"/>
      <c r="B757" s="109"/>
      <c r="C757" s="109"/>
      <c r="D757" s="109"/>
      <c r="E757" s="187" t="s">
        <v>426</v>
      </c>
      <c r="F757" s="188"/>
      <c r="G757" s="119">
        <v>354.19</v>
      </c>
    </row>
    <row r="758" spans="1:7" ht="14.45" customHeight="1">
      <c r="A758" s="117"/>
      <c r="B758" s="109"/>
      <c r="C758" s="109"/>
      <c r="D758" s="109"/>
      <c r="E758" s="187" t="s">
        <v>427</v>
      </c>
      <c r="F758" s="188"/>
      <c r="G758" s="119">
        <v>102.71510000000001</v>
      </c>
    </row>
    <row r="759" spans="1:7" ht="14.45" customHeight="1">
      <c r="A759" s="117"/>
      <c r="B759" s="109"/>
      <c r="C759" s="109"/>
      <c r="D759" s="109"/>
      <c r="E759" s="187" t="s">
        <v>428</v>
      </c>
      <c r="F759" s="188"/>
      <c r="G759" s="119">
        <v>456.91</v>
      </c>
    </row>
    <row r="760" spans="1:7" ht="14.45" customHeight="1">
      <c r="A760" s="117"/>
      <c r="B760" s="109"/>
      <c r="C760" s="196" t="s">
        <v>0</v>
      </c>
      <c r="D760" s="197"/>
      <c r="E760" s="109"/>
      <c r="F760" s="109"/>
      <c r="G760" s="120"/>
    </row>
    <row r="761" spans="1:7">
      <c r="A761" s="193" t="s">
        <v>389</v>
      </c>
      <c r="B761" s="194"/>
      <c r="C761" s="194"/>
      <c r="D761" s="194"/>
      <c r="E761" s="194"/>
      <c r="F761" s="194"/>
      <c r="G761" s="195"/>
    </row>
    <row r="762" spans="1:7">
      <c r="A762" s="191" t="s">
        <v>405</v>
      </c>
      <c r="B762" s="192"/>
      <c r="C762" s="110" t="s">
        <v>75</v>
      </c>
      <c r="D762" s="110" t="s">
        <v>76</v>
      </c>
      <c r="E762" s="110" t="s">
        <v>406</v>
      </c>
      <c r="F762" s="110" t="s">
        <v>407</v>
      </c>
      <c r="G762" s="114" t="s">
        <v>408</v>
      </c>
    </row>
    <row r="763" spans="1:7" ht="14.45" customHeight="1">
      <c r="A763" s="115" t="s">
        <v>541</v>
      </c>
      <c r="B763" s="106" t="s">
        <v>410</v>
      </c>
      <c r="C763" s="105" t="s">
        <v>77</v>
      </c>
      <c r="D763" s="105" t="s">
        <v>411</v>
      </c>
      <c r="E763" s="107">
        <v>3.8</v>
      </c>
      <c r="F763" s="108">
        <v>7.2747999999999999</v>
      </c>
      <c r="G763" s="116">
        <v>27.64</v>
      </c>
    </row>
    <row r="764" spans="1:7" ht="14.45" customHeight="1">
      <c r="A764" s="115" t="s">
        <v>585</v>
      </c>
      <c r="B764" s="106" t="s">
        <v>586</v>
      </c>
      <c r="C764" s="105" t="s">
        <v>77</v>
      </c>
      <c r="D764" s="105" t="s">
        <v>411</v>
      </c>
      <c r="E764" s="107">
        <v>3.8</v>
      </c>
      <c r="F764" s="108">
        <v>9.1437000000000008</v>
      </c>
      <c r="G764" s="116">
        <v>34.75</v>
      </c>
    </row>
    <row r="765" spans="1:7">
      <c r="A765" s="117"/>
      <c r="B765" s="109"/>
      <c r="C765" s="109"/>
      <c r="D765" s="109"/>
      <c r="E765" s="189" t="s">
        <v>414</v>
      </c>
      <c r="F765" s="190"/>
      <c r="G765" s="118">
        <v>62.39</v>
      </c>
    </row>
    <row r="766" spans="1:7">
      <c r="A766" s="191" t="s">
        <v>415</v>
      </c>
      <c r="B766" s="192"/>
      <c r="C766" s="110" t="s">
        <v>75</v>
      </c>
      <c r="D766" s="110" t="s">
        <v>76</v>
      </c>
      <c r="E766" s="110" t="s">
        <v>406</v>
      </c>
      <c r="F766" s="110" t="s">
        <v>407</v>
      </c>
      <c r="G766" s="114" t="s">
        <v>408</v>
      </c>
    </row>
    <row r="767" spans="1:7" ht="14.45" customHeight="1">
      <c r="A767" s="115" t="s">
        <v>644</v>
      </c>
      <c r="B767" s="106" t="s">
        <v>645</v>
      </c>
      <c r="C767" s="105" t="s">
        <v>77</v>
      </c>
      <c r="D767" s="105" t="s">
        <v>82</v>
      </c>
      <c r="E767" s="107">
        <v>2.88</v>
      </c>
      <c r="F767" s="108">
        <v>0.17</v>
      </c>
      <c r="G767" s="116">
        <v>0.49</v>
      </c>
    </row>
    <row r="768" spans="1:7">
      <c r="A768" s="115" t="s">
        <v>706</v>
      </c>
      <c r="B768" s="106" t="s">
        <v>707</v>
      </c>
      <c r="C768" s="105" t="s">
        <v>77</v>
      </c>
      <c r="D768" s="105" t="s">
        <v>85</v>
      </c>
      <c r="E768" s="107">
        <v>1</v>
      </c>
      <c r="F768" s="108">
        <v>27.08</v>
      </c>
      <c r="G768" s="116">
        <v>27.08</v>
      </c>
    </row>
    <row r="769" spans="1:7">
      <c r="A769" s="115" t="s">
        <v>708</v>
      </c>
      <c r="B769" s="106" t="s">
        <v>709</v>
      </c>
      <c r="C769" s="105" t="s">
        <v>77</v>
      </c>
      <c r="D769" s="105" t="s">
        <v>85</v>
      </c>
      <c r="E769" s="107">
        <v>1</v>
      </c>
      <c r="F769" s="108">
        <v>145.76</v>
      </c>
      <c r="G769" s="116">
        <v>145.76</v>
      </c>
    </row>
    <row r="770" spans="1:7">
      <c r="A770" s="115" t="s">
        <v>710</v>
      </c>
      <c r="B770" s="106" t="s">
        <v>711</v>
      </c>
      <c r="C770" s="105" t="s">
        <v>77</v>
      </c>
      <c r="D770" s="105" t="s">
        <v>85</v>
      </c>
      <c r="E770" s="107">
        <v>1</v>
      </c>
      <c r="F770" s="108">
        <v>16.850000000000001</v>
      </c>
      <c r="G770" s="116">
        <v>16.850000000000001</v>
      </c>
    </row>
    <row r="771" spans="1:7">
      <c r="A771" s="115" t="s">
        <v>712</v>
      </c>
      <c r="B771" s="106" t="s">
        <v>713</v>
      </c>
      <c r="C771" s="105" t="s">
        <v>77</v>
      </c>
      <c r="D771" s="105" t="s">
        <v>85</v>
      </c>
      <c r="E771" s="107">
        <v>1</v>
      </c>
      <c r="F771" s="108">
        <v>89</v>
      </c>
      <c r="G771" s="116">
        <v>89</v>
      </c>
    </row>
    <row r="772" spans="1:7" ht="14.45" customHeight="1">
      <c r="A772" s="115" t="s">
        <v>714</v>
      </c>
      <c r="B772" s="106" t="s">
        <v>715</v>
      </c>
      <c r="C772" s="105" t="s">
        <v>77</v>
      </c>
      <c r="D772" s="105" t="s">
        <v>85</v>
      </c>
      <c r="E772" s="107">
        <v>1</v>
      </c>
      <c r="F772" s="108">
        <v>82.05</v>
      </c>
      <c r="G772" s="116">
        <v>82.05</v>
      </c>
    </row>
    <row r="773" spans="1:7" ht="14.45" customHeight="1">
      <c r="A773" s="117"/>
      <c r="B773" s="109"/>
      <c r="C773" s="109"/>
      <c r="D773" s="109"/>
      <c r="E773" s="189" t="s">
        <v>423</v>
      </c>
      <c r="F773" s="190"/>
      <c r="G773" s="118">
        <v>361.23</v>
      </c>
    </row>
    <row r="774" spans="1:7" ht="14.45" customHeight="1">
      <c r="A774" s="117"/>
      <c r="B774" s="109"/>
      <c r="C774" s="109"/>
      <c r="D774" s="109"/>
      <c r="E774" s="187" t="s">
        <v>424</v>
      </c>
      <c r="F774" s="188"/>
      <c r="G774" s="119">
        <v>423.62</v>
      </c>
    </row>
    <row r="775" spans="1:7" ht="14.45" customHeight="1">
      <c r="A775" s="117"/>
      <c r="B775" s="109"/>
      <c r="C775" s="109"/>
      <c r="D775" s="109"/>
      <c r="E775" s="187" t="s">
        <v>425</v>
      </c>
      <c r="F775" s="188"/>
      <c r="G775" s="119">
        <v>55.79</v>
      </c>
    </row>
    <row r="776" spans="1:7">
      <c r="A776" s="117"/>
      <c r="B776" s="109"/>
      <c r="C776" s="109"/>
      <c r="D776" s="109"/>
      <c r="E776" s="187" t="s">
        <v>426</v>
      </c>
      <c r="F776" s="188"/>
      <c r="G776" s="119">
        <v>479.41</v>
      </c>
    </row>
    <row r="777" spans="1:7">
      <c r="A777" s="117"/>
      <c r="B777" s="109"/>
      <c r="C777" s="109"/>
      <c r="D777" s="109"/>
      <c r="E777" s="187" t="s">
        <v>427</v>
      </c>
      <c r="F777" s="188"/>
      <c r="G777" s="119">
        <v>139.02889999999999</v>
      </c>
    </row>
    <row r="778" spans="1:7" ht="14.45" customHeight="1">
      <c r="A778" s="117"/>
      <c r="B778" s="109"/>
      <c r="C778" s="109"/>
      <c r="D778" s="109"/>
      <c r="E778" s="187" t="s">
        <v>428</v>
      </c>
      <c r="F778" s="188"/>
      <c r="G778" s="119">
        <v>618.44000000000005</v>
      </c>
    </row>
    <row r="779" spans="1:7" ht="14.45" customHeight="1">
      <c r="A779" s="117"/>
      <c r="B779" s="109"/>
      <c r="C779" s="196" t="s">
        <v>0</v>
      </c>
      <c r="D779" s="197"/>
      <c r="E779" s="109"/>
      <c r="F779" s="109"/>
      <c r="G779" s="120"/>
    </row>
    <row r="780" spans="1:7">
      <c r="A780" s="193" t="s">
        <v>390</v>
      </c>
      <c r="B780" s="194"/>
      <c r="C780" s="194"/>
      <c r="D780" s="194"/>
      <c r="E780" s="194"/>
      <c r="F780" s="194"/>
      <c r="G780" s="195"/>
    </row>
    <row r="781" spans="1:7">
      <c r="A781" s="191" t="s">
        <v>405</v>
      </c>
      <c r="B781" s="192"/>
      <c r="C781" s="110" t="s">
        <v>75</v>
      </c>
      <c r="D781" s="110" t="s">
        <v>76</v>
      </c>
      <c r="E781" s="110" t="s">
        <v>406</v>
      </c>
      <c r="F781" s="110" t="s">
        <v>407</v>
      </c>
      <c r="G781" s="114" t="s">
        <v>408</v>
      </c>
    </row>
    <row r="782" spans="1:7" ht="14.45" customHeight="1">
      <c r="A782" s="115" t="s">
        <v>541</v>
      </c>
      <c r="B782" s="106" t="s">
        <v>410</v>
      </c>
      <c r="C782" s="105" t="s">
        <v>77</v>
      </c>
      <c r="D782" s="105" t="s">
        <v>411</v>
      </c>
      <c r="E782" s="107">
        <v>3.5</v>
      </c>
      <c r="F782" s="108">
        <v>7.2747999999999999</v>
      </c>
      <c r="G782" s="116">
        <v>25.46</v>
      </c>
    </row>
    <row r="783" spans="1:7">
      <c r="A783" s="115" t="s">
        <v>585</v>
      </c>
      <c r="B783" s="106" t="s">
        <v>586</v>
      </c>
      <c r="C783" s="105" t="s">
        <v>77</v>
      </c>
      <c r="D783" s="105" t="s">
        <v>411</v>
      </c>
      <c r="E783" s="107">
        <v>3.5</v>
      </c>
      <c r="F783" s="108">
        <v>9.1437000000000008</v>
      </c>
      <c r="G783" s="116">
        <v>32</v>
      </c>
    </row>
    <row r="784" spans="1:7">
      <c r="A784" s="117"/>
      <c r="B784" s="109"/>
      <c r="C784" s="109"/>
      <c r="D784" s="109"/>
      <c r="E784" s="189" t="s">
        <v>414</v>
      </c>
      <c r="F784" s="190"/>
      <c r="G784" s="118">
        <v>57.46</v>
      </c>
    </row>
    <row r="785" spans="1:7">
      <c r="A785" s="191" t="s">
        <v>415</v>
      </c>
      <c r="B785" s="192"/>
      <c r="C785" s="110" t="s">
        <v>75</v>
      </c>
      <c r="D785" s="110" t="s">
        <v>76</v>
      </c>
      <c r="E785" s="110" t="s">
        <v>406</v>
      </c>
      <c r="F785" s="110" t="s">
        <v>407</v>
      </c>
      <c r="G785" s="114" t="s">
        <v>408</v>
      </c>
    </row>
    <row r="786" spans="1:7">
      <c r="A786" s="115" t="s">
        <v>644</v>
      </c>
      <c r="B786" s="106" t="s">
        <v>645</v>
      </c>
      <c r="C786" s="105" t="s">
        <v>77</v>
      </c>
      <c r="D786" s="105" t="s">
        <v>82</v>
      </c>
      <c r="E786" s="107">
        <v>2.5</v>
      </c>
      <c r="F786" s="108">
        <v>0.17</v>
      </c>
      <c r="G786" s="116">
        <v>0.43</v>
      </c>
    </row>
    <row r="787" spans="1:7">
      <c r="A787" s="115" t="s">
        <v>716</v>
      </c>
      <c r="B787" s="106" t="s">
        <v>717</v>
      </c>
      <c r="C787" s="105" t="s">
        <v>77</v>
      </c>
      <c r="D787" s="105" t="s">
        <v>85</v>
      </c>
      <c r="E787" s="107">
        <v>1</v>
      </c>
      <c r="F787" s="108">
        <v>55.7</v>
      </c>
      <c r="G787" s="116">
        <v>55.7</v>
      </c>
    </row>
    <row r="788" spans="1:7" ht="14.45" customHeight="1">
      <c r="A788" s="115" t="s">
        <v>718</v>
      </c>
      <c r="B788" s="106" t="s">
        <v>719</v>
      </c>
      <c r="C788" s="105" t="s">
        <v>77</v>
      </c>
      <c r="D788" s="105" t="s">
        <v>85</v>
      </c>
      <c r="E788" s="107">
        <v>1</v>
      </c>
      <c r="F788" s="108">
        <v>47.5</v>
      </c>
      <c r="G788" s="116">
        <v>47.5</v>
      </c>
    </row>
    <row r="789" spans="1:7" ht="14.45" customHeight="1">
      <c r="A789" s="115" t="s">
        <v>720</v>
      </c>
      <c r="B789" s="106" t="s">
        <v>721</v>
      </c>
      <c r="C789" s="105" t="s">
        <v>77</v>
      </c>
      <c r="D789" s="105" t="s">
        <v>85</v>
      </c>
      <c r="E789" s="107">
        <v>1</v>
      </c>
      <c r="F789" s="108">
        <v>81.349999999999994</v>
      </c>
      <c r="G789" s="116">
        <v>81.349999999999994</v>
      </c>
    </row>
    <row r="790" spans="1:7" ht="14.45" customHeight="1">
      <c r="A790" s="115" t="s">
        <v>722</v>
      </c>
      <c r="B790" s="106" t="s">
        <v>723</v>
      </c>
      <c r="C790" s="105" t="s">
        <v>77</v>
      </c>
      <c r="D790" s="105" t="s">
        <v>85</v>
      </c>
      <c r="E790" s="107">
        <v>1</v>
      </c>
      <c r="F790" s="108">
        <v>232.5</v>
      </c>
      <c r="G790" s="116">
        <v>232.5</v>
      </c>
    </row>
    <row r="791" spans="1:7" ht="14.45" customHeight="1">
      <c r="A791" s="117"/>
      <c r="B791" s="109"/>
      <c r="C791" s="109"/>
      <c r="D791" s="109"/>
      <c r="E791" s="189" t="s">
        <v>423</v>
      </c>
      <c r="F791" s="190"/>
      <c r="G791" s="118">
        <v>417.48</v>
      </c>
    </row>
    <row r="792" spans="1:7">
      <c r="A792" s="117"/>
      <c r="B792" s="109"/>
      <c r="C792" s="109"/>
      <c r="D792" s="109"/>
      <c r="E792" s="187" t="s">
        <v>424</v>
      </c>
      <c r="F792" s="188"/>
      <c r="G792" s="119">
        <v>474.94</v>
      </c>
    </row>
    <row r="793" spans="1:7">
      <c r="A793" s="117"/>
      <c r="B793" s="109"/>
      <c r="C793" s="109"/>
      <c r="D793" s="109"/>
      <c r="E793" s="187" t="s">
        <v>425</v>
      </c>
      <c r="F793" s="188"/>
      <c r="G793" s="119">
        <v>51.39</v>
      </c>
    </row>
    <row r="794" spans="1:7" ht="14.45" customHeight="1">
      <c r="A794" s="117"/>
      <c r="B794" s="109"/>
      <c r="C794" s="109"/>
      <c r="D794" s="109"/>
      <c r="E794" s="187" t="s">
        <v>426</v>
      </c>
      <c r="F794" s="188"/>
      <c r="G794" s="119">
        <v>526.33000000000004</v>
      </c>
    </row>
    <row r="795" spans="1:7" ht="14.45" customHeight="1">
      <c r="A795" s="117"/>
      <c r="B795" s="109"/>
      <c r="C795" s="109"/>
      <c r="D795" s="109"/>
      <c r="E795" s="187" t="s">
        <v>427</v>
      </c>
      <c r="F795" s="188"/>
      <c r="G795" s="119">
        <v>152.63570000000001</v>
      </c>
    </row>
    <row r="796" spans="1:7">
      <c r="A796" s="117"/>
      <c r="B796" s="109"/>
      <c r="C796" s="109"/>
      <c r="D796" s="109"/>
      <c r="E796" s="187" t="s">
        <v>428</v>
      </c>
      <c r="F796" s="188"/>
      <c r="G796" s="119">
        <v>678.97</v>
      </c>
    </row>
    <row r="797" spans="1:7">
      <c r="A797" s="117"/>
      <c r="B797" s="109"/>
      <c r="C797" s="196" t="s">
        <v>0</v>
      </c>
      <c r="D797" s="197"/>
      <c r="E797" s="109"/>
      <c r="F797" s="109"/>
      <c r="G797" s="120"/>
    </row>
    <row r="798" spans="1:7" ht="14.45" customHeight="1">
      <c r="A798" s="193" t="s">
        <v>391</v>
      </c>
      <c r="B798" s="194"/>
      <c r="C798" s="194"/>
      <c r="D798" s="194"/>
      <c r="E798" s="194"/>
      <c r="F798" s="194"/>
      <c r="G798" s="195"/>
    </row>
    <row r="799" spans="1:7">
      <c r="A799" s="191" t="s">
        <v>405</v>
      </c>
      <c r="B799" s="192"/>
      <c r="C799" s="110" t="s">
        <v>75</v>
      </c>
      <c r="D799" s="110" t="s">
        <v>76</v>
      </c>
      <c r="E799" s="110" t="s">
        <v>406</v>
      </c>
      <c r="F799" s="110" t="s">
        <v>407</v>
      </c>
      <c r="G799" s="114" t="s">
        <v>408</v>
      </c>
    </row>
    <row r="800" spans="1:7">
      <c r="A800" s="115" t="s">
        <v>541</v>
      </c>
      <c r="B800" s="106" t="s">
        <v>410</v>
      </c>
      <c r="C800" s="105" t="s">
        <v>77</v>
      </c>
      <c r="D800" s="105" t="s">
        <v>411</v>
      </c>
      <c r="E800" s="107">
        <v>0.5</v>
      </c>
      <c r="F800" s="108">
        <v>7.2747999999999999</v>
      </c>
      <c r="G800" s="116">
        <v>3.64</v>
      </c>
    </row>
    <row r="801" spans="1:7">
      <c r="A801" s="115" t="s">
        <v>585</v>
      </c>
      <c r="B801" s="106" t="s">
        <v>586</v>
      </c>
      <c r="C801" s="105" t="s">
        <v>77</v>
      </c>
      <c r="D801" s="105" t="s">
        <v>411</v>
      </c>
      <c r="E801" s="107">
        <v>0.5</v>
      </c>
      <c r="F801" s="108">
        <v>9.1437000000000008</v>
      </c>
      <c r="G801" s="116">
        <v>4.57</v>
      </c>
    </row>
    <row r="802" spans="1:7">
      <c r="A802" s="117"/>
      <c r="B802" s="109"/>
      <c r="C802" s="109"/>
      <c r="D802" s="109"/>
      <c r="E802" s="189" t="s">
        <v>414</v>
      </c>
      <c r="F802" s="190"/>
      <c r="G802" s="118">
        <v>8.2100000000000009</v>
      </c>
    </row>
    <row r="803" spans="1:7" ht="14.45" customHeight="1">
      <c r="A803" s="191" t="s">
        <v>415</v>
      </c>
      <c r="B803" s="192"/>
      <c r="C803" s="110" t="s">
        <v>75</v>
      </c>
      <c r="D803" s="110" t="s">
        <v>76</v>
      </c>
      <c r="E803" s="110" t="s">
        <v>406</v>
      </c>
      <c r="F803" s="110" t="s">
        <v>407</v>
      </c>
      <c r="G803" s="114" t="s">
        <v>408</v>
      </c>
    </row>
    <row r="804" spans="1:7" ht="14.45" customHeight="1">
      <c r="A804" s="115" t="s">
        <v>644</v>
      </c>
      <c r="B804" s="106" t="s">
        <v>645</v>
      </c>
      <c r="C804" s="105" t="s">
        <v>77</v>
      </c>
      <c r="D804" s="105" t="s">
        <v>82</v>
      </c>
      <c r="E804" s="107">
        <v>0.28000000000000003</v>
      </c>
      <c r="F804" s="108">
        <v>0.17</v>
      </c>
      <c r="G804" s="116">
        <v>0.05</v>
      </c>
    </row>
    <row r="805" spans="1:7" ht="14.45" customHeight="1">
      <c r="A805" s="115" t="s">
        <v>724</v>
      </c>
      <c r="B805" s="106" t="s">
        <v>725</v>
      </c>
      <c r="C805" s="105" t="s">
        <v>77</v>
      </c>
      <c r="D805" s="105" t="s">
        <v>85</v>
      </c>
      <c r="E805" s="107">
        <v>1</v>
      </c>
      <c r="F805" s="108">
        <v>8.15</v>
      </c>
      <c r="G805" s="116">
        <v>8.15</v>
      </c>
    </row>
    <row r="806" spans="1:7" ht="14.45" customHeight="1">
      <c r="A806" s="117"/>
      <c r="B806" s="109"/>
      <c r="C806" s="109"/>
      <c r="D806" s="109"/>
      <c r="E806" s="189" t="s">
        <v>423</v>
      </c>
      <c r="F806" s="190"/>
      <c r="G806" s="118">
        <v>8.1999999999999993</v>
      </c>
    </row>
    <row r="807" spans="1:7">
      <c r="A807" s="117"/>
      <c r="B807" s="109"/>
      <c r="C807" s="109"/>
      <c r="D807" s="109"/>
      <c r="E807" s="187" t="s">
        <v>424</v>
      </c>
      <c r="F807" s="188"/>
      <c r="G807" s="119">
        <v>16.41</v>
      </c>
    </row>
    <row r="808" spans="1:7">
      <c r="A808" s="117"/>
      <c r="B808" s="109"/>
      <c r="C808" s="109"/>
      <c r="D808" s="109"/>
      <c r="E808" s="187" t="s">
        <v>425</v>
      </c>
      <c r="F808" s="188"/>
      <c r="G808" s="119">
        <v>7.34</v>
      </c>
    </row>
    <row r="809" spans="1:7" ht="14.45" customHeight="1">
      <c r="A809" s="117"/>
      <c r="B809" s="109"/>
      <c r="C809" s="109"/>
      <c r="D809" s="109"/>
      <c r="E809" s="187" t="s">
        <v>426</v>
      </c>
      <c r="F809" s="188"/>
      <c r="G809" s="119">
        <v>23.75</v>
      </c>
    </row>
    <row r="810" spans="1:7" ht="14.45" customHeight="1">
      <c r="A810" s="117"/>
      <c r="B810" s="109"/>
      <c r="C810" s="109"/>
      <c r="D810" s="109"/>
      <c r="E810" s="187" t="s">
        <v>427</v>
      </c>
      <c r="F810" s="188"/>
      <c r="G810" s="119">
        <v>6.8875000000000002</v>
      </c>
    </row>
    <row r="811" spans="1:7">
      <c r="A811" s="117"/>
      <c r="B811" s="109"/>
      <c r="C811" s="109"/>
      <c r="D811" s="109"/>
      <c r="E811" s="187" t="s">
        <v>428</v>
      </c>
      <c r="F811" s="188"/>
      <c r="G811" s="119">
        <v>30.64</v>
      </c>
    </row>
    <row r="812" spans="1:7">
      <c r="A812" s="117"/>
      <c r="B812" s="109"/>
      <c r="C812" s="196" t="s">
        <v>0</v>
      </c>
      <c r="D812" s="197"/>
      <c r="E812" s="109"/>
      <c r="F812" s="109"/>
      <c r="G812" s="120"/>
    </row>
    <row r="813" spans="1:7" ht="14.45" customHeight="1">
      <c r="A813" s="193" t="s">
        <v>392</v>
      </c>
      <c r="B813" s="194"/>
      <c r="C813" s="194"/>
      <c r="D813" s="194"/>
      <c r="E813" s="194"/>
      <c r="F813" s="194"/>
      <c r="G813" s="195"/>
    </row>
    <row r="814" spans="1:7">
      <c r="A814" s="191" t="s">
        <v>405</v>
      </c>
      <c r="B814" s="192"/>
      <c r="C814" s="110" t="s">
        <v>75</v>
      </c>
      <c r="D814" s="110" t="s">
        <v>76</v>
      </c>
      <c r="E814" s="110" t="s">
        <v>406</v>
      </c>
      <c r="F814" s="110" t="s">
        <v>407</v>
      </c>
      <c r="G814" s="114" t="s">
        <v>408</v>
      </c>
    </row>
    <row r="815" spans="1:7">
      <c r="A815" s="115" t="s">
        <v>409</v>
      </c>
      <c r="B815" s="106" t="s">
        <v>410</v>
      </c>
      <c r="C815" s="105" t="s">
        <v>77</v>
      </c>
      <c r="D815" s="105" t="s">
        <v>411</v>
      </c>
      <c r="E815" s="107">
        <v>0.3</v>
      </c>
      <c r="F815" s="108">
        <v>7.2747999999999999</v>
      </c>
      <c r="G815" s="116">
        <v>2.1800000000000002</v>
      </c>
    </row>
    <row r="816" spans="1:7">
      <c r="A816" s="115" t="s">
        <v>726</v>
      </c>
      <c r="B816" s="106" t="s">
        <v>727</v>
      </c>
      <c r="C816" s="105" t="s">
        <v>77</v>
      </c>
      <c r="D816" s="105" t="s">
        <v>411</v>
      </c>
      <c r="E816" s="107">
        <v>0.3</v>
      </c>
      <c r="F816" s="108">
        <v>9.0961999999999996</v>
      </c>
      <c r="G816" s="116">
        <v>2.73</v>
      </c>
    </row>
    <row r="817" spans="1:7">
      <c r="A817" s="117"/>
      <c r="B817" s="109"/>
      <c r="C817" s="109"/>
      <c r="D817" s="109"/>
      <c r="E817" s="189" t="s">
        <v>414</v>
      </c>
      <c r="F817" s="190"/>
      <c r="G817" s="118">
        <v>4.91</v>
      </c>
    </row>
    <row r="818" spans="1:7">
      <c r="A818" s="191" t="s">
        <v>415</v>
      </c>
      <c r="B818" s="192"/>
      <c r="C818" s="110" t="s">
        <v>75</v>
      </c>
      <c r="D818" s="110" t="s">
        <v>76</v>
      </c>
      <c r="E818" s="110" t="s">
        <v>406</v>
      </c>
      <c r="F818" s="110" t="s">
        <v>407</v>
      </c>
      <c r="G818" s="114" t="s">
        <v>408</v>
      </c>
    </row>
    <row r="819" spans="1:7">
      <c r="A819" s="115" t="s">
        <v>728</v>
      </c>
      <c r="B819" s="106" t="s">
        <v>729</v>
      </c>
      <c r="C819" s="105" t="s">
        <v>77</v>
      </c>
      <c r="D819" s="105" t="s">
        <v>87</v>
      </c>
      <c r="E819" s="107">
        <v>2</v>
      </c>
      <c r="F819" s="108">
        <v>1.34</v>
      </c>
      <c r="G819" s="116">
        <v>2.68</v>
      </c>
    </row>
    <row r="820" spans="1:7" ht="14.45" customHeight="1">
      <c r="A820" s="115" t="s">
        <v>730</v>
      </c>
      <c r="B820" s="106" t="s">
        <v>731</v>
      </c>
      <c r="C820" s="105" t="s">
        <v>77</v>
      </c>
      <c r="D820" s="105" t="s">
        <v>78</v>
      </c>
      <c r="E820" s="107">
        <v>1.1000000000000001</v>
      </c>
      <c r="F820" s="108">
        <v>27.96</v>
      </c>
      <c r="G820" s="116">
        <v>30.76</v>
      </c>
    </row>
    <row r="821" spans="1:7" ht="14.45" customHeight="1">
      <c r="A821" s="115" t="s">
        <v>732</v>
      </c>
      <c r="B821" s="106" t="s">
        <v>733</v>
      </c>
      <c r="C821" s="105" t="s">
        <v>77</v>
      </c>
      <c r="D821" s="105" t="s">
        <v>86</v>
      </c>
      <c r="E821" s="107">
        <v>0.01</v>
      </c>
      <c r="F821" s="108">
        <v>11.96</v>
      </c>
      <c r="G821" s="116">
        <v>0.12</v>
      </c>
    </row>
    <row r="822" spans="1:7" ht="14.45" customHeight="1">
      <c r="A822" s="117"/>
      <c r="B822" s="109"/>
      <c r="C822" s="109"/>
      <c r="D822" s="109"/>
      <c r="E822" s="189" t="s">
        <v>423</v>
      </c>
      <c r="F822" s="190"/>
      <c r="G822" s="118">
        <v>33.56</v>
      </c>
    </row>
    <row r="823" spans="1:7" ht="14.45" customHeight="1">
      <c r="A823" s="117"/>
      <c r="B823" s="109"/>
      <c r="C823" s="109"/>
      <c r="D823" s="109"/>
      <c r="E823" s="187" t="s">
        <v>424</v>
      </c>
      <c r="F823" s="188"/>
      <c r="G823" s="119">
        <v>38.47</v>
      </c>
    </row>
    <row r="824" spans="1:7">
      <c r="A824" s="117"/>
      <c r="B824" s="109"/>
      <c r="C824" s="109"/>
      <c r="D824" s="109"/>
      <c r="E824" s="187" t="s">
        <v>425</v>
      </c>
      <c r="F824" s="188"/>
      <c r="G824" s="119">
        <v>4.3899999999999997</v>
      </c>
    </row>
    <row r="825" spans="1:7">
      <c r="A825" s="117"/>
      <c r="B825" s="109"/>
      <c r="C825" s="109"/>
      <c r="D825" s="109"/>
      <c r="E825" s="187" t="s">
        <v>426</v>
      </c>
      <c r="F825" s="188"/>
      <c r="G825" s="119">
        <v>42.86</v>
      </c>
    </row>
    <row r="826" spans="1:7" ht="14.45" customHeight="1">
      <c r="A826" s="117"/>
      <c r="B826" s="109"/>
      <c r="C826" s="109"/>
      <c r="D826" s="109"/>
      <c r="E826" s="187" t="s">
        <v>427</v>
      </c>
      <c r="F826" s="188"/>
      <c r="G826" s="119">
        <v>12.429399999999999</v>
      </c>
    </row>
    <row r="827" spans="1:7">
      <c r="A827" s="117"/>
      <c r="B827" s="109"/>
      <c r="C827" s="109"/>
      <c r="D827" s="109"/>
      <c r="E827" s="187" t="s">
        <v>428</v>
      </c>
      <c r="F827" s="188"/>
      <c r="G827" s="119">
        <v>55.29</v>
      </c>
    </row>
    <row r="828" spans="1:7" ht="14.45" customHeight="1">
      <c r="A828" s="117"/>
      <c r="B828" s="109"/>
      <c r="C828" s="196" t="s">
        <v>0</v>
      </c>
      <c r="D828" s="197"/>
      <c r="E828" s="109"/>
      <c r="F828" s="109"/>
      <c r="G828" s="120"/>
    </row>
    <row r="829" spans="1:7">
      <c r="A829" s="193" t="s">
        <v>393</v>
      </c>
      <c r="B829" s="194"/>
      <c r="C829" s="194"/>
      <c r="D829" s="194"/>
      <c r="E829" s="194"/>
      <c r="F829" s="194"/>
      <c r="G829" s="195"/>
    </row>
    <row r="830" spans="1:7" ht="14.45" customHeight="1">
      <c r="A830" s="191" t="s">
        <v>405</v>
      </c>
      <c r="B830" s="192"/>
      <c r="C830" s="110" t="s">
        <v>75</v>
      </c>
      <c r="D830" s="110" t="s">
        <v>76</v>
      </c>
      <c r="E830" s="110" t="s">
        <v>406</v>
      </c>
      <c r="F830" s="110" t="s">
        <v>407</v>
      </c>
      <c r="G830" s="114" t="s">
        <v>408</v>
      </c>
    </row>
    <row r="831" spans="1:7" ht="14.45" customHeight="1">
      <c r="A831" s="115" t="s">
        <v>409</v>
      </c>
      <c r="B831" s="106" t="s">
        <v>410</v>
      </c>
      <c r="C831" s="105" t="s">
        <v>77</v>
      </c>
      <c r="D831" s="105" t="s">
        <v>411</v>
      </c>
      <c r="E831" s="107">
        <v>0.25</v>
      </c>
      <c r="F831" s="108">
        <v>7.2747999999999999</v>
      </c>
      <c r="G831" s="116">
        <v>1.82</v>
      </c>
    </row>
    <row r="832" spans="1:7">
      <c r="A832" s="115" t="s">
        <v>734</v>
      </c>
      <c r="B832" s="106" t="s">
        <v>735</v>
      </c>
      <c r="C832" s="105" t="s">
        <v>77</v>
      </c>
      <c r="D832" s="105" t="s">
        <v>411</v>
      </c>
      <c r="E832" s="107">
        <v>0.3</v>
      </c>
      <c r="F832" s="108">
        <v>9.1067</v>
      </c>
      <c r="G832" s="116">
        <v>2.73</v>
      </c>
    </row>
    <row r="833" spans="1:7">
      <c r="A833" s="117"/>
      <c r="B833" s="109"/>
      <c r="C833" s="109"/>
      <c r="D833" s="109"/>
      <c r="E833" s="189" t="s">
        <v>414</v>
      </c>
      <c r="F833" s="190"/>
      <c r="G833" s="118">
        <v>4.55</v>
      </c>
    </row>
    <row r="834" spans="1:7" ht="14.45" customHeight="1">
      <c r="A834" s="191" t="s">
        <v>415</v>
      </c>
      <c r="B834" s="192"/>
      <c r="C834" s="110" t="s">
        <v>75</v>
      </c>
      <c r="D834" s="110" t="s">
        <v>76</v>
      </c>
      <c r="E834" s="110" t="s">
        <v>406</v>
      </c>
      <c r="F834" s="110" t="s">
        <v>407</v>
      </c>
      <c r="G834" s="114" t="s">
        <v>408</v>
      </c>
    </row>
    <row r="835" spans="1:7" ht="14.45" customHeight="1">
      <c r="A835" s="115" t="s">
        <v>736</v>
      </c>
      <c r="B835" s="106" t="s">
        <v>737</v>
      </c>
      <c r="C835" s="105" t="s">
        <v>77</v>
      </c>
      <c r="D835" s="105" t="s">
        <v>86</v>
      </c>
      <c r="E835" s="107">
        <v>1.05</v>
      </c>
      <c r="F835" s="108">
        <v>5.88</v>
      </c>
      <c r="G835" s="116">
        <v>6.17</v>
      </c>
    </row>
    <row r="836" spans="1:7" ht="22.5">
      <c r="A836" s="115" t="s">
        <v>738</v>
      </c>
      <c r="B836" s="106" t="s">
        <v>739</v>
      </c>
      <c r="C836" s="105" t="s">
        <v>77</v>
      </c>
      <c r="D836" s="105" t="s">
        <v>82</v>
      </c>
      <c r="E836" s="107">
        <v>0.01</v>
      </c>
      <c r="F836" s="108">
        <v>112.2</v>
      </c>
      <c r="G836" s="116">
        <v>1.1200000000000001</v>
      </c>
    </row>
    <row r="837" spans="1:7" ht="14.45" customHeight="1">
      <c r="A837" s="117"/>
      <c r="B837" s="109"/>
      <c r="C837" s="109"/>
      <c r="D837" s="109"/>
      <c r="E837" s="189" t="s">
        <v>423</v>
      </c>
      <c r="F837" s="190"/>
      <c r="G837" s="118">
        <v>7.29</v>
      </c>
    </row>
    <row r="838" spans="1:7">
      <c r="A838" s="117"/>
      <c r="B838" s="109"/>
      <c r="C838" s="109"/>
      <c r="D838" s="109"/>
      <c r="E838" s="187" t="s">
        <v>424</v>
      </c>
      <c r="F838" s="188"/>
      <c r="G838" s="119">
        <v>11.84</v>
      </c>
    </row>
    <row r="839" spans="1:7">
      <c r="A839" s="117"/>
      <c r="B839" s="109"/>
      <c r="C839" s="109"/>
      <c r="D839" s="109"/>
      <c r="E839" s="187" t="s">
        <v>425</v>
      </c>
      <c r="F839" s="188"/>
      <c r="G839" s="119">
        <v>4.08</v>
      </c>
    </row>
    <row r="840" spans="1:7">
      <c r="A840" s="117"/>
      <c r="B840" s="109"/>
      <c r="C840" s="109"/>
      <c r="D840" s="109"/>
      <c r="E840" s="187" t="s">
        <v>426</v>
      </c>
      <c r="F840" s="188"/>
      <c r="G840" s="119">
        <v>15.92</v>
      </c>
    </row>
    <row r="841" spans="1:7" ht="14.45" customHeight="1">
      <c r="A841" s="117"/>
      <c r="B841" s="109"/>
      <c r="C841" s="109"/>
      <c r="D841" s="109"/>
      <c r="E841" s="187" t="s">
        <v>427</v>
      </c>
      <c r="F841" s="188"/>
      <c r="G841" s="119">
        <v>4.6167999999999996</v>
      </c>
    </row>
    <row r="842" spans="1:7" ht="14.45" customHeight="1">
      <c r="A842" s="117"/>
      <c r="B842" s="109"/>
      <c r="C842" s="109"/>
      <c r="D842" s="109"/>
      <c r="E842" s="187" t="s">
        <v>428</v>
      </c>
      <c r="F842" s="188"/>
      <c r="G842" s="119">
        <v>20.54</v>
      </c>
    </row>
    <row r="843" spans="1:7" ht="14.45" customHeight="1">
      <c r="A843" s="117"/>
      <c r="B843" s="109"/>
      <c r="C843" s="196" t="s">
        <v>0</v>
      </c>
      <c r="D843" s="197"/>
      <c r="E843" s="109"/>
      <c r="F843" s="109"/>
      <c r="G843" s="120"/>
    </row>
    <row r="844" spans="1:7" ht="14.45" customHeight="1">
      <c r="A844" s="193" t="s">
        <v>394</v>
      </c>
      <c r="B844" s="194"/>
      <c r="C844" s="194"/>
      <c r="D844" s="194"/>
      <c r="E844" s="194"/>
      <c r="F844" s="194"/>
      <c r="G844" s="195"/>
    </row>
    <row r="845" spans="1:7">
      <c r="A845" s="191" t="s">
        <v>405</v>
      </c>
      <c r="B845" s="192"/>
      <c r="C845" s="110" t="s">
        <v>75</v>
      </c>
      <c r="D845" s="110" t="s">
        <v>76</v>
      </c>
      <c r="E845" s="110" t="s">
        <v>406</v>
      </c>
      <c r="F845" s="110" t="s">
        <v>407</v>
      </c>
      <c r="G845" s="114" t="s">
        <v>408</v>
      </c>
    </row>
    <row r="846" spans="1:7">
      <c r="A846" s="115" t="s">
        <v>412</v>
      </c>
      <c r="B846" s="106" t="s">
        <v>413</v>
      </c>
      <c r="C846" s="105" t="s">
        <v>77</v>
      </c>
      <c r="D846" s="105" t="s">
        <v>411</v>
      </c>
      <c r="E846" s="107">
        <v>1.05</v>
      </c>
      <c r="F846" s="108">
        <v>9.1067</v>
      </c>
      <c r="G846" s="116">
        <v>9.56</v>
      </c>
    </row>
    <row r="847" spans="1:7" ht="14.45" customHeight="1">
      <c r="A847" s="115" t="s">
        <v>409</v>
      </c>
      <c r="B847" s="106" t="s">
        <v>410</v>
      </c>
      <c r="C847" s="105" t="s">
        <v>77</v>
      </c>
      <c r="D847" s="105" t="s">
        <v>411</v>
      </c>
      <c r="E847" s="107">
        <v>1.05</v>
      </c>
      <c r="F847" s="108">
        <v>7.2747999999999999</v>
      </c>
      <c r="G847" s="116">
        <v>7.64</v>
      </c>
    </row>
    <row r="848" spans="1:7">
      <c r="A848" s="117"/>
      <c r="B848" s="109"/>
      <c r="C848" s="109"/>
      <c r="D848" s="109"/>
      <c r="E848" s="189" t="s">
        <v>414</v>
      </c>
      <c r="F848" s="190"/>
      <c r="G848" s="118">
        <v>17.2</v>
      </c>
    </row>
    <row r="849" spans="1:7">
      <c r="A849" s="191" t="s">
        <v>415</v>
      </c>
      <c r="B849" s="192"/>
      <c r="C849" s="110" t="s">
        <v>75</v>
      </c>
      <c r="D849" s="110" t="s">
        <v>76</v>
      </c>
      <c r="E849" s="110" t="s">
        <v>406</v>
      </c>
      <c r="F849" s="110" t="s">
        <v>407</v>
      </c>
      <c r="G849" s="114" t="s">
        <v>408</v>
      </c>
    </row>
    <row r="850" spans="1:7">
      <c r="A850" s="115" t="s">
        <v>740</v>
      </c>
      <c r="B850" s="106" t="s">
        <v>741</v>
      </c>
      <c r="C850" s="105" t="s">
        <v>77</v>
      </c>
      <c r="D850" s="105" t="s">
        <v>418</v>
      </c>
      <c r="E850" s="107">
        <v>0.03</v>
      </c>
      <c r="F850" s="108">
        <v>203.5</v>
      </c>
      <c r="G850" s="116">
        <v>6.11</v>
      </c>
    </row>
    <row r="851" spans="1:7">
      <c r="A851" s="115" t="s">
        <v>742</v>
      </c>
      <c r="B851" s="106" t="s">
        <v>743</v>
      </c>
      <c r="C851" s="105" t="s">
        <v>77</v>
      </c>
      <c r="D851" s="105" t="s">
        <v>85</v>
      </c>
      <c r="E851" s="107">
        <v>8.9999999999999993E-3</v>
      </c>
      <c r="F851" s="108">
        <v>113.35</v>
      </c>
      <c r="G851" s="116">
        <v>1.02</v>
      </c>
    </row>
    <row r="852" spans="1:7">
      <c r="A852" s="115" t="s">
        <v>744</v>
      </c>
      <c r="B852" s="106" t="s">
        <v>745</v>
      </c>
      <c r="C852" s="105" t="s">
        <v>77</v>
      </c>
      <c r="D852" s="105" t="s">
        <v>418</v>
      </c>
      <c r="E852" s="107">
        <v>5.0999999999999997E-2</v>
      </c>
      <c r="F852" s="108">
        <v>127.5</v>
      </c>
      <c r="G852" s="116">
        <v>6.5</v>
      </c>
    </row>
    <row r="853" spans="1:7">
      <c r="A853" s="115" t="s">
        <v>746</v>
      </c>
      <c r="B853" s="106" t="s">
        <v>747</v>
      </c>
      <c r="C853" s="105" t="s">
        <v>77</v>
      </c>
      <c r="D853" s="105" t="s">
        <v>86</v>
      </c>
      <c r="E853" s="107">
        <v>7.0000000000000007E-2</v>
      </c>
      <c r="F853" s="108">
        <v>10.78</v>
      </c>
      <c r="G853" s="116">
        <v>0.75</v>
      </c>
    </row>
    <row r="854" spans="1:7">
      <c r="A854" s="117"/>
      <c r="B854" s="109"/>
      <c r="C854" s="109"/>
      <c r="D854" s="109"/>
      <c r="E854" s="189" t="s">
        <v>423</v>
      </c>
      <c r="F854" s="190"/>
      <c r="G854" s="118">
        <v>14.38</v>
      </c>
    </row>
    <row r="855" spans="1:7" ht="14.45" customHeight="1">
      <c r="A855" s="117"/>
      <c r="B855" s="109"/>
      <c r="C855" s="109"/>
      <c r="D855" s="109"/>
      <c r="E855" s="187" t="s">
        <v>424</v>
      </c>
      <c r="F855" s="188"/>
      <c r="G855" s="119">
        <v>31.58</v>
      </c>
    </row>
    <row r="856" spans="1:7" ht="14.45" customHeight="1">
      <c r="A856" s="117"/>
      <c r="B856" s="109"/>
      <c r="C856" s="109"/>
      <c r="D856" s="109"/>
      <c r="E856" s="187" t="s">
        <v>425</v>
      </c>
      <c r="F856" s="188"/>
      <c r="G856" s="119">
        <v>15.38</v>
      </c>
    </row>
    <row r="857" spans="1:7" ht="14.45" customHeight="1">
      <c r="A857" s="117"/>
      <c r="B857" s="109"/>
      <c r="C857" s="109"/>
      <c r="D857" s="109"/>
      <c r="E857" s="187" t="s">
        <v>426</v>
      </c>
      <c r="F857" s="188"/>
      <c r="G857" s="119">
        <v>46.96</v>
      </c>
    </row>
    <row r="858" spans="1:7" ht="14.45" customHeight="1">
      <c r="A858" s="117"/>
      <c r="B858" s="109"/>
      <c r="C858" s="109"/>
      <c r="D858" s="109"/>
      <c r="E858" s="187" t="s">
        <v>427</v>
      </c>
      <c r="F858" s="188"/>
      <c r="G858" s="119">
        <v>13.618399999999999</v>
      </c>
    </row>
    <row r="859" spans="1:7">
      <c r="A859" s="117"/>
      <c r="B859" s="109"/>
      <c r="C859" s="109"/>
      <c r="D859" s="109"/>
      <c r="E859" s="187" t="s">
        <v>428</v>
      </c>
      <c r="F859" s="188"/>
      <c r="G859" s="119">
        <v>60.58</v>
      </c>
    </row>
    <row r="860" spans="1:7">
      <c r="A860" s="117"/>
      <c r="B860" s="109"/>
      <c r="C860" s="196" t="s">
        <v>0</v>
      </c>
      <c r="D860" s="197"/>
      <c r="E860" s="109"/>
      <c r="F860" s="109"/>
      <c r="G860" s="120"/>
    </row>
    <row r="861" spans="1:7" ht="14.45" customHeight="1">
      <c r="A861" s="193" t="s">
        <v>395</v>
      </c>
      <c r="B861" s="194"/>
      <c r="C861" s="194"/>
      <c r="D861" s="194"/>
      <c r="E861" s="194"/>
      <c r="F861" s="194"/>
      <c r="G861" s="195"/>
    </row>
    <row r="862" spans="1:7" ht="14.45" customHeight="1">
      <c r="A862" s="198"/>
      <c r="B862" s="199"/>
      <c r="C862" s="199"/>
      <c r="D862" s="199"/>
      <c r="E862" s="199"/>
      <c r="F862" s="199"/>
      <c r="G862" s="200"/>
    </row>
    <row r="863" spans="1:7">
      <c r="A863" s="117"/>
      <c r="B863" s="109"/>
      <c r="C863" s="109"/>
      <c r="D863" s="109"/>
      <c r="E863" s="187" t="s">
        <v>424</v>
      </c>
      <c r="F863" s="188"/>
      <c r="G863" s="119">
        <v>44.03</v>
      </c>
    </row>
    <row r="864" spans="1:7">
      <c r="A864" s="117"/>
      <c r="B864" s="109"/>
      <c r="C864" s="109"/>
      <c r="D864" s="109"/>
      <c r="E864" s="187" t="s">
        <v>639</v>
      </c>
      <c r="F864" s="188"/>
      <c r="G864" s="119">
        <v>0</v>
      </c>
    </row>
    <row r="865" spans="1:7" ht="14.45" customHeight="1">
      <c r="A865" s="117"/>
      <c r="B865" s="109"/>
      <c r="C865" s="109"/>
      <c r="D865" s="109"/>
      <c r="E865" s="187" t="s">
        <v>426</v>
      </c>
      <c r="F865" s="188"/>
      <c r="G865" s="119">
        <v>44.03</v>
      </c>
    </row>
    <row r="866" spans="1:7">
      <c r="A866" s="117"/>
      <c r="B866" s="109"/>
      <c r="C866" s="109"/>
      <c r="D866" s="109"/>
      <c r="E866" s="187" t="s">
        <v>427</v>
      </c>
      <c r="F866" s="188"/>
      <c r="G866" s="119">
        <v>12.768700000000001</v>
      </c>
    </row>
    <row r="867" spans="1:7">
      <c r="A867" s="117"/>
      <c r="B867" s="109"/>
      <c r="C867" s="109"/>
      <c r="D867" s="109"/>
      <c r="E867" s="187" t="s">
        <v>428</v>
      </c>
      <c r="F867" s="188"/>
      <c r="G867" s="119">
        <v>56.8</v>
      </c>
    </row>
    <row r="868" spans="1:7">
      <c r="A868" s="117"/>
      <c r="B868" s="109"/>
      <c r="C868" s="196" t="s">
        <v>0</v>
      </c>
      <c r="D868" s="197"/>
      <c r="E868" s="109"/>
      <c r="F868" s="109"/>
      <c r="G868" s="120"/>
    </row>
    <row r="869" spans="1:7" ht="14.45" customHeight="1">
      <c r="A869" s="193" t="s">
        <v>396</v>
      </c>
      <c r="B869" s="194"/>
      <c r="C869" s="194"/>
      <c r="D869" s="194"/>
      <c r="E869" s="194"/>
      <c r="F869" s="194"/>
      <c r="G869" s="195"/>
    </row>
    <row r="870" spans="1:7" ht="14.45" customHeight="1">
      <c r="A870" s="191" t="s">
        <v>405</v>
      </c>
      <c r="B870" s="192"/>
      <c r="C870" s="110" t="s">
        <v>75</v>
      </c>
      <c r="D870" s="110" t="s">
        <v>76</v>
      </c>
      <c r="E870" s="110" t="s">
        <v>406</v>
      </c>
      <c r="F870" s="110" t="s">
        <v>407</v>
      </c>
      <c r="G870" s="114" t="s">
        <v>408</v>
      </c>
    </row>
    <row r="871" spans="1:7" ht="14.45" customHeight="1">
      <c r="A871" s="115" t="s">
        <v>409</v>
      </c>
      <c r="B871" s="106" t="s">
        <v>410</v>
      </c>
      <c r="C871" s="105" t="s">
        <v>77</v>
      </c>
      <c r="D871" s="105" t="s">
        <v>411</v>
      </c>
      <c r="E871" s="107">
        <v>0.2</v>
      </c>
      <c r="F871" s="108">
        <v>7.2747999999999999</v>
      </c>
      <c r="G871" s="116">
        <v>1.45</v>
      </c>
    </row>
    <row r="872" spans="1:7" ht="14.45" customHeight="1">
      <c r="A872" s="117"/>
      <c r="B872" s="109"/>
      <c r="C872" s="109"/>
      <c r="D872" s="109"/>
      <c r="E872" s="189" t="s">
        <v>414</v>
      </c>
      <c r="F872" s="190"/>
      <c r="G872" s="118">
        <v>1.45</v>
      </c>
    </row>
    <row r="873" spans="1:7">
      <c r="A873" s="191" t="s">
        <v>415</v>
      </c>
      <c r="B873" s="192"/>
      <c r="C873" s="110" t="s">
        <v>75</v>
      </c>
      <c r="D873" s="110" t="s">
        <v>76</v>
      </c>
      <c r="E873" s="110" t="s">
        <v>406</v>
      </c>
      <c r="F873" s="110" t="s">
        <v>407</v>
      </c>
      <c r="G873" s="114" t="s">
        <v>408</v>
      </c>
    </row>
    <row r="874" spans="1:7">
      <c r="A874" s="115" t="s">
        <v>748</v>
      </c>
      <c r="B874" s="106" t="s">
        <v>749</v>
      </c>
      <c r="C874" s="105" t="s">
        <v>77</v>
      </c>
      <c r="D874" s="105" t="s">
        <v>457</v>
      </c>
      <c r="E874" s="107">
        <v>0.14000000000000001</v>
      </c>
      <c r="F874" s="108">
        <v>27.03</v>
      </c>
      <c r="G874" s="116">
        <v>3.78</v>
      </c>
    </row>
    <row r="875" spans="1:7" ht="14.45" customHeight="1">
      <c r="A875" s="117"/>
      <c r="B875" s="109"/>
      <c r="C875" s="109"/>
      <c r="D875" s="109"/>
      <c r="E875" s="189" t="s">
        <v>423</v>
      </c>
      <c r="F875" s="190"/>
      <c r="G875" s="118">
        <v>3.78</v>
      </c>
    </row>
    <row r="876" spans="1:7" ht="14.45" customHeight="1">
      <c r="A876" s="117"/>
      <c r="B876" s="109"/>
      <c r="C876" s="109"/>
      <c r="D876" s="109"/>
      <c r="E876" s="187" t="s">
        <v>424</v>
      </c>
      <c r="F876" s="188"/>
      <c r="G876" s="119">
        <v>5.23</v>
      </c>
    </row>
    <row r="877" spans="1:7">
      <c r="A877" s="117"/>
      <c r="B877" s="109"/>
      <c r="C877" s="109"/>
      <c r="D877" s="109"/>
      <c r="E877" s="187" t="s">
        <v>425</v>
      </c>
      <c r="F877" s="188"/>
      <c r="G877" s="119">
        <v>1.31</v>
      </c>
    </row>
    <row r="878" spans="1:7">
      <c r="A878" s="117"/>
      <c r="B878" s="109"/>
      <c r="C878" s="109"/>
      <c r="D878" s="109"/>
      <c r="E878" s="187" t="s">
        <v>426</v>
      </c>
      <c r="F878" s="188"/>
      <c r="G878" s="119">
        <v>6.54</v>
      </c>
    </row>
    <row r="879" spans="1:7" ht="14.45" customHeight="1">
      <c r="A879" s="117"/>
      <c r="B879" s="109"/>
      <c r="C879" s="109"/>
      <c r="D879" s="109"/>
      <c r="E879" s="187" t="s">
        <v>427</v>
      </c>
      <c r="F879" s="188"/>
      <c r="G879" s="119">
        <v>1.8966000000000001</v>
      </c>
    </row>
    <row r="880" spans="1:7">
      <c r="A880" s="117"/>
      <c r="B880" s="109"/>
      <c r="C880" s="109"/>
      <c r="D880" s="109"/>
      <c r="E880" s="187" t="s">
        <v>428</v>
      </c>
      <c r="F880" s="188"/>
      <c r="G880" s="119">
        <v>8.44</v>
      </c>
    </row>
    <row r="881" spans="1:7">
      <c r="A881" s="117"/>
      <c r="B881" s="109"/>
      <c r="C881" s="196" t="s">
        <v>0</v>
      </c>
      <c r="D881" s="197"/>
      <c r="E881" s="109"/>
      <c r="F881" s="109"/>
      <c r="G881" s="120"/>
    </row>
    <row r="882" spans="1:7">
      <c r="A882" s="193" t="s">
        <v>397</v>
      </c>
      <c r="B882" s="194"/>
      <c r="C882" s="194"/>
      <c r="D882" s="194"/>
      <c r="E882" s="194"/>
      <c r="F882" s="194"/>
      <c r="G882" s="195"/>
    </row>
    <row r="883" spans="1:7" ht="14.45" customHeight="1">
      <c r="A883" s="191" t="s">
        <v>415</v>
      </c>
      <c r="B883" s="192"/>
      <c r="C883" s="110" t="s">
        <v>75</v>
      </c>
      <c r="D883" s="110" t="s">
        <v>76</v>
      </c>
      <c r="E883" s="110" t="s">
        <v>406</v>
      </c>
      <c r="F883" s="110" t="s">
        <v>407</v>
      </c>
      <c r="G883" s="114" t="s">
        <v>408</v>
      </c>
    </row>
    <row r="884" spans="1:7" ht="14.45" customHeight="1">
      <c r="A884" s="115" t="s">
        <v>750</v>
      </c>
      <c r="B884" s="106" t="s">
        <v>751</v>
      </c>
      <c r="C884" s="105" t="s">
        <v>81</v>
      </c>
      <c r="D884" s="105" t="s">
        <v>78</v>
      </c>
      <c r="E884" s="107">
        <v>1</v>
      </c>
      <c r="F884" s="108">
        <v>15.03</v>
      </c>
      <c r="G884" s="116">
        <v>15.03</v>
      </c>
    </row>
    <row r="885" spans="1:7" ht="14.45" customHeight="1">
      <c r="A885" s="117"/>
      <c r="B885" s="109"/>
      <c r="C885" s="109"/>
      <c r="D885" s="109"/>
      <c r="E885" s="189" t="s">
        <v>423</v>
      </c>
      <c r="F885" s="190"/>
      <c r="G885" s="118">
        <v>15.03</v>
      </c>
    </row>
    <row r="886" spans="1:7" ht="14.45" customHeight="1">
      <c r="A886" s="191" t="s">
        <v>445</v>
      </c>
      <c r="B886" s="192"/>
      <c r="C886" s="110" t="s">
        <v>75</v>
      </c>
      <c r="D886" s="110" t="s">
        <v>76</v>
      </c>
      <c r="E886" s="110" t="s">
        <v>406</v>
      </c>
      <c r="F886" s="110" t="s">
        <v>407</v>
      </c>
      <c r="G886" s="114" t="s">
        <v>408</v>
      </c>
    </row>
    <row r="887" spans="1:7">
      <c r="A887" s="115" t="s">
        <v>752</v>
      </c>
      <c r="B887" s="106" t="s">
        <v>753</v>
      </c>
      <c r="C887" s="105" t="s">
        <v>81</v>
      </c>
      <c r="D887" s="105" t="s">
        <v>411</v>
      </c>
      <c r="E887" s="107">
        <v>0.2</v>
      </c>
      <c r="F887" s="108">
        <v>11.05</v>
      </c>
      <c r="G887" s="116">
        <v>2.21</v>
      </c>
    </row>
    <row r="888" spans="1:7">
      <c r="A888" s="115" t="s">
        <v>458</v>
      </c>
      <c r="B888" s="106" t="s">
        <v>459</v>
      </c>
      <c r="C888" s="105" t="s">
        <v>81</v>
      </c>
      <c r="D888" s="105" t="s">
        <v>411</v>
      </c>
      <c r="E888" s="107">
        <v>0.2</v>
      </c>
      <c r="F888" s="108">
        <v>9.18</v>
      </c>
      <c r="G888" s="116">
        <v>1.84</v>
      </c>
    </row>
    <row r="889" spans="1:7" ht="14.45" customHeight="1">
      <c r="A889" s="117"/>
      <c r="B889" s="109"/>
      <c r="C889" s="109"/>
      <c r="D889" s="109"/>
      <c r="E889" s="189" t="s">
        <v>454</v>
      </c>
      <c r="F889" s="190"/>
      <c r="G889" s="118">
        <v>4.05</v>
      </c>
    </row>
    <row r="890" spans="1:7" ht="14.45" customHeight="1">
      <c r="A890" s="117"/>
      <c r="B890" s="109"/>
      <c r="C890" s="109"/>
      <c r="D890" s="109"/>
      <c r="E890" s="187" t="s">
        <v>424</v>
      </c>
      <c r="F890" s="188"/>
      <c r="G890" s="119">
        <v>19.079999999999998</v>
      </c>
    </row>
    <row r="891" spans="1:7">
      <c r="A891" s="117"/>
      <c r="B891" s="109"/>
      <c r="C891" s="109"/>
      <c r="D891" s="109"/>
      <c r="E891" s="187" t="s">
        <v>425</v>
      </c>
      <c r="F891" s="188"/>
      <c r="G891" s="119">
        <v>2.08</v>
      </c>
    </row>
    <row r="892" spans="1:7">
      <c r="A892" s="117"/>
      <c r="B892" s="109"/>
      <c r="C892" s="109"/>
      <c r="D892" s="109"/>
      <c r="E892" s="187" t="s">
        <v>426</v>
      </c>
      <c r="F892" s="188"/>
      <c r="G892" s="119">
        <v>21.16</v>
      </c>
    </row>
    <row r="893" spans="1:7" ht="14.45" customHeight="1">
      <c r="A893" s="117"/>
      <c r="B893" s="109"/>
      <c r="C893" s="109"/>
      <c r="D893" s="109"/>
      <c r="E893" s="187" t="s">
        <v>427</v>
      </c>
      <c r="F893" s="188"/>
      <c r="G893" s="119">
        <v>6.1364000000000001</v>
      </c>
    </row>
    <row r="894" spans="1:7">
      <c r="A894" s="117"/>
      <c r="B894" s="109"/>
      <c r="C894" s="109"/>
      <c r="D894" s="109"/>
      <c r="E894" s="187" t="s">
        <v>428</v>
      </c>
      <c r="F894" s="188"/>
      <c r="G894" s="119">
        <v>27.3</v>
      </c>
    </row>
    <row r="895" spans="1:7">
      <c r="A895" s="117"/>
      <c r="B895" s="109"/>
      <c r="C895" s="196" t="s">
        <v>0</v>
      </c>
      <c r="D895" s="197"/>
      <c r="E895" s="109"/>
      <c r="F895" s="109"/>
      <c r="G895" s="120"/>
    </row>
    <row r="896" spans="1:7">
      <c r="A896" s="193" t="s">
        <v>398</v>
      </c>
      <c r="B896" s="194"/>
      <c r="C896" s="194"/>
      <c r="D896" s="194"/>
      <c r="E896" s="194"/>
      <c r="F896" s="194"/>
      <c r="G896" s="195"/>
    </row>
    <row r="897" spans="1:7">
      <c r="A897" s="191" t="s">
        <v>405</v>
      </c>
      <c r="B897" s="192"/>
      <c r="C897" s="110" t="s">
        <v>75</v>
      </c>
      <c r="D897" s="110" t="s">
        <v>76</v>
      </c>
      <c r="E897" s="110" t="s">
        <v>406</v>
      </c>
      <c r="F897" s="110" t="s">
        <v>407</v>
      </c>
      <c r="G897" s="114" t="s">
        <v>408</v>
      </c>
    </row>
    <row r="898" spans="1:7">
      <c r="A898" s="115" t="s">
        <v>409</v>
      </c>
      <c r="B898" s="106" t="s">
        <v>410</v>
      </c>
      <c r="C898" s="105" t="s">
        <v>77</v>
      </c>
      <c r="D898" s="105" t="s">
        <v>411</v>
      </c>
      <c r="E898" s="107">
        <v>0.2</v>
      </c>
      <c r="F898" s="108">
        <v>7.2747999999999999</v>
      </c>
      <c r="G898" s="116">
        <v>1.45</v>
      </c>
    </row>
    <row r="899" spans="1:7">
      <c r="A899" s="115" t="s">
        <v>485</v>
      </c>
      <c r="B899" s="106" t="s">
        <v>486</v>
      </c>
      <c r="C899" s="105" t="s">
        <v>77</v>
      </c>
      <c r="D899" s="105" t="s">
        <v>411</v>
      </c>
      <c r="E899" s="107">
        <v>0.2</v>
      </c>
      <c r="F899" s="108">
        <v>9.1594999999999995</v>
      </c>
      <c r="G899" s="116">
        <v>1.83</v>
      </c>
    </row>
    <row r="900" spans="1:7" ht="14.45" customHeight="1">
      <c r="A900" s="117"/>
      <c r="B900" s="109"/>
      <c r="C900" s="109"/>
      <c r="D900" s="109"/>
      <c r="E900" s="189" t="s">
        <v>414</v>
      </c>
      <c r="F900" s="190"/>
      <c r="G900" s="118">
        <v>3.28</v>
      </c>
    </row>
    <row r="901" spans="1:7" ht="14.45" customHeight="1">
      <c r="A901" s="191" t="s">
        <v>415</v>
      </c>
      <c r="B901" s="192"/>
      <c r="C901" s="110" t="s">
        <v>75</v>
      </c>
      <c r="D901" s="110" t="s">
        <v>76</v>
      </c>
      <c r="E901" s="110" t="s">
        <v>406</v>
      </c>
      <c r="F901" s="110" t="s">
        <v>407</v>
      </c>
      <c r="G901" s="114" t="s">
        <v>408</v>
      </c>
    </row>
    <row r="902" spans="1:7" ht="14.45" customHeight="1">
      <c r="A902" s="115" t="s">
        <v>754</v>
      </c>
      <c r="B902" s="106" t="s">
        <v>755</v>
      </c>
      <c r="C902" s="105" t="s">
        <v>77</v>
      </c>
      <c r="D902" s="105" t="s">
        <v>85</v>
      </c>
      <c r="E902" s="107">
        <v>1</v>
      </c>
      <c r="F902" s="108">
        <v>48</v>
      </c>
      <c r="G902" s="116">
        <v>48</v>
      </c>
    </row>
    <row r="903" spans="1:7" ht="14.45" customHeight="1">
      <c r="A903" s="117"/>
      <c r="B903" s="109"/>
      <c r="C903" s="109"/>
      <c r="D903" s="109"/>
      <c r="E903" s="189" t="s">
        <v>423</v>
      </c>
      <c r="F903" s="190"/>
      <c r="G903" s="118">
        <v>48</v>
      </c>
    </row>
    <row r="904" spans="1:7">
      <c r="A904" s="117"/>
      <c r="B904" s="109"/>
      <c r="C904" s="109"/>
      <c r="D904" s="109"/>
      <c r="E904" s="187" t="s">
        <v>424</v>
      </c>
      <c r="F904" s="188"/>
      <c r="G904" s="119">
        <v>51.28</v>
      </c>
    </row>
    <row r="905" spans="1:7">
      <c r="A905" s="117"/>
      <c r="B905" s="109"/>
      <c r="C905" s="109"/>
      <c r="D905" s="109"/>
      <c r="E905" s="187" t="s">
        <v>425</v>
      </c>
      <c r="F905" s="188"/>
      <c r="G905" s="119">
        <v>2.95</v>
      </c>
    </row>
    <row r="906" spans="1:7" ht="14.45" customHeight="1">
      <c r="A906" s="117"/>
      <c r="B906" s="109"/>
      <c r="C906" s="109"/>
      <c r="D906" s="109"/>
      <c r="E906" s="187" t="s">
        <v>426</v>
      </c>
      <c r="F906" s="188"/>
      <c r="G906" s="119">
        <v>54.23</v>
      </c>
    </row>
    <row r="907" spans="1:7" ht="14.45" customHeight="1">
      <c r="A907" s="117"/>
      <c r="B907" s="109"/>
      <c r="C907" s="109"/>
      <c r="D907" s="109"/>
      <c r="E907" s="187" t="s">
        <v>427</v>
      </c>
      <c r="F907" s="188"/>
      <c r="G907" s="119">
        <v>15.726699999999999</v>
      </c>
    </row>
    <row r="908" spans="1:7">
      <c r="A908" s="117"/>
      <c r="B908" s="109"/>
      <c r="C908" s="109"/>
      <c r="D908" s="109"/>
      <c r="E908" s="187" t="s">
        <v>428</v>
      </c>
      <c r="F908" s="188"/>
      <c r="G908" s="119">
        <v>69.959999999999994</v>
      </c>
    </row>
    <row r="909" spans="1:7" ht="14.45" customHeight="1">
      <c r="A909" s="117"/>
      <c r="B909" s="109"/>
      <c r="C909" s="196" t="s">
        <v>0</v>
      </c>
      <c r="D909" s="197"/>
      <c r="E909" s="109"/>
      <c r="F909" s="109"/>
      <c r="G909" s="120"/>
    </row>
    <row r="910" spans="1:7" ht="14.45" customHeight="1">
      <c r="A910" s="193" t="s">
        <v>399</v>
      </c>
      <c r="B910" s="194"/>
      <c r="C910" s="194"/>
      <c r="D910" s="194"/>
      <c r="E910" s="194"/>
      <c r="F910" s="194"/>
      <c r="G910" s="195"/>
    </row>
    <row r="911" spans="1:7" ht="14.45" customHeight="1">
      <c r="A911" s="191" t="s">
        <v>405</v>
      </c>
      <c r="B911" s="192"/>
      <c r="C911" s="110" t="s">
        <v>75</v>
      </c>
      <c r="D911" s="110" t="s">
        <v>76</v>
      </c>
      <c r="E911" s="110" t="s">
        <v>406</v>
      </c>
      <c r="F911" s="110" t="s">
        <v>407</v>
      </c>
      <c r="G911" s="114" t="s">
        <v>408</v>
      </c>
    </row>
    <row r="912" spans="1:7" ht="14.45" customHeight="1">
      <c r="A912" s="115" t="s">
        <v>485</v>
      </c>
      <c r="B912" s="106" t="s">
        <v>486</v>
      </c>
      <c r="C912" s="105" t="s">
        <v>77</v>
      </c>
      <c r="D912" s="105" t="s">
        <v>411</v>
      </c>
      <c r="E912" s="107">
        <v>0.5</v>
      </c>
      <c r="F912" s="108">
        <v>9.1594999999999995</v>
      </c>
      <c r="G912" s="116">
        <v>4.58</v>
      </c>
    </row>
    <row r="913" spans="1:7" ht="14.45" customHeight="1">
      <c r="A913" s="115" t="s">
        <v>409</v>
      </c>
      <c r="B913" s="106" t="s">
        <v>410</v>
      </c>
      <c r="C913" s="105" t="s">
        <v>77</v>
      </c>
      <c r="D913" s="105" t="s">
        <v>411</v>
      </c>
      <c r="E913" s="107">
        <v>0.5</v>
      </c>
      <c r="F913" s="108">
        <v>7.2747999999999999</v>
      </c>
      <c r="G913" s="116">
        <v>3.64</v>
      </c>
    </row>
    <row r="914" spans="1:7">
      <c r="A914" s="117"/>
      <c r="B914" s="109"/>
      <c r="C914" s="109"/>
      <c r="D914" s="109"/>
      <c r="E914" s="189" t="s">
        <v>414</v>
      </c>
      <c r="F914" s="190"/>
      <c r="G914" s="118">
        <v>8.2200000000000006</v>
      </c>
    </row>
    <row r="915" spans="1:7">
      <c r="A915" s="191" t="s">
        <v>415</v>
      </c>
      <c r="B915" s="192"/>
      <c r="C915" s="110" t="s">
        <v>75</v>
      </c>
      <c r="D915" s="110" t="s">
        <v>76</v>
      </c>
      <c r="E915" s="110" t="s">
        <v>406</v>
      </c>
      <c r="F915" s="110" t="s">
        <v>407</v>
      </c>
      <c r="G915" s="114" t="s">
        <v>408</v>
      </c>
    </row>
    <row r="916" spans="1:7" ht="14.45" customHeight="1">
      <c r="A916" s="115" t="s">
        <v>756</v>
      </c>
      <c r="B916" s="106" t="s">
        <v>757</v>
      </c>
      <c r="C916" s="105" t="s">
        <v>77</v>
      </c>
      <c r="D916" s="105" t="s">
        <v>85</v>
      </c>
      <c r="E916" s="107">
        <v>1</v>
      </c>
      <c r="F916" s="108">
        <v>233.95</v>
      </c>
      <c r="G916" s="116">
        <v>233.95</v>
      </c>
    </row>
    <row r="917" spans="1:7">
      <c r="A917" s="117"/>
      <c r="B917" s="109"/>
      <c r="C917" s="109"/>
      <c r="D917" s="109"/>
      <c r="E917" s="189" t="s">
        <v>423</v>
      </c>
      <c r="F917" s="190"/>
      <c r="G917" s="118">
        <v>233.95</v>
      </c>
    </row>
    <row r="918" spans="1:7">
      <c r="A918" s="117"/>
      <c r="B918" s="109"/>
      <c r="C918" s="109"/>
      <c r="D918" s="109"/>
      <c r="E918" s="187" t="s">
        <v>424</v>
      </c>
      <c r="F918" s="188"/>
      <c r="G918" s="119">
        <v>242.17</v>
      </c>
    </row>
    <row r="919" spans="1:7">
      <c r="A919" s="117"/>
      <c r="B919" s="109"/>
      <c r="C919" s="109"/>
      <c r="D919" s="109"/>
      <c r="E919" s="187" t="s">
        <v>425</v>
      </c>
      <c r="F919" s="188"/>
      <c r="G919" s="119">
        <v>7.35</v>
      </c>
    </row>
    <row r="920" spans="1:7">
      <c r="A920" s="117"/>
      <c r="B920" s="109"/>
      <c r="C920" s="109"/>
      <c r="D920" s="109"/>
      <c r="E920" s="187" t="s">
        <v>426</v>
      </c>
      <c r="F920" s="188"/>
      <c r="G920" s="119">
        <v>249.52</v>
      </c>
    </row>
    <row r="921" spans="1:7">
      <c r="A921" s="117"/>
      <c r="B921" s="109"/>
      <c r="C921" s="109"/>
      <c r="D921" s="109"/>
      <c r="E921" s="187" t="s">
        <v>427</v>
      </c>
      <c r="F921" s="188"/>
      <c r="G921" s="119">
        <v>72.360799999999998</v>
      </c>
    </row>
    <row r="922" spans="1:7">
      <c r="A922" s="117"/>
      <c r="B922" s="109"/>
      <c r="C922" s="109"/>
      <c r="D922" s="109"/>
      <c r="E922" s="187" t="s">
        <v>428</v>
      </c>
      <c r="F922" s="188"/>
      <c r="G922" s="119">
        <v>321.88</v>
      </c>
    </row>
    <row r="923" spans="1:7">
      <c r="A923" s="117"/>
      <c r="B923" s="109"/>
      <c r="C923" s="196" t="s">
        <v>0</v>
      </c>
      <c r="D923" s="197"/>
      <c r="E923" s="109"/>
      <c r="F923" s="109"/>
      <c r="G923" s="120"/>
    </row>
    <row r="924" spans="1:7">
      <c r="A924" s="193" t="s">
        <v>400</v>
      </c>
      <c r="B924" s="194"/>
      <c r="C924" s="194"/>
      <c r="D924" s="194"/>
      <c r="E924" s="194"/>
      <c r="F924" s="194"/>
      <c r="G924" s="195"/>
    </row>
    <row r="925" spans="1:7">
      <c r="A925" s="191" t="s">
        <v>405</v>
      </c>
      <c r="B925" s="192"/>
      <c r="C925" s="110" t="s">
        <v>75</v>
      </c>
      <c r="D925" s="110" t="s">
        <v>76</v>
      </c>
      <c r="E925" s="110" t="s">
        <v>406</v>
      </c>
      <c r="F925" s="110" t="s">
        <v>407</v>
      </c>
      <c r="G925" s="114" t="s">
        <v>408</v>
      </c>
    </row>
    <row r="926" spans="1:7" ht="14.45" customHeight="1">
      <c r="A926" s="115" t="s">
        <v>485</v>
      </c>
      <c r="B926" s="106" t="s">
        <v>486</v>
      </c>
      <c r="C926" s="105" t="s">
        <v>77</v>
      </c>
      <c r="D926" s="105" t="s">
        <v>411</v>
      </c>
      <c r="E926" s="107">
        <v>0.2</v>
      </c>
      <c r="F926" s="108">
        <v>9.1594999999999995</v>
      </c>
      <c r="G926" s="116">
        <v>1.83</v>
      </c>
    </row>
    <row r="927" spans="1:7" ht="14.45" customHeight="1">
      <c r="A927" s="115" t="s">
        <v>409</v>
      </c>
      <c r="B927" s="106" t="s">
        <v>410</v>
      </c>
      <c r="C927" s="105" t="s">
        <v>77</v>
      </c>
      <c r="D927" s="105" t="s">
        <v>411</v>
      </c>
      <c r="E927" s="107">
        <v>0.2</v>
      </c>
      <c r="F927" s="108">
        <v>7.2747999999999999</v>
      </c>
      <c r="G927" s="116">
        <v>1.45</v>
      </c>
    </row>
    <row r="928" spans="1:7" ht="14.45" customHeight="1">
      <c r="A928" s="117"/>
      <c r="B928" s="109"/>
      <c r="C928" s="109"/>
      <c r="D928" s="109"/>
      <c r="E928" s="189" t="s">
        <v>414</v>
      </c>
      <c r="F928" s="190"/>
      <c r="G928" s="118">
        <v>3.28</v>
      </c>
    </row>
    <row r="929" spans="1:7" ht="14.45" customHeight="1">
      <c r="A929" s="191" t="s">
        <v>415</v>
      </c>
      <c r="B929" s="192"/>
      <c r="C929" s="110" t="s">
        <v>75</v>
      </c>
      <c r="D929" s="110" t="s">
        <v>76</v>
      </c>
      <c r="E929" s="110" t="s">
        <v>406</v>
      </c>
      <c r="F929" s="110" t="s">
        <v>407</v>
      </c>
      <c r="G929" s="114" t="s">
        <v>408</v>
      </c>
    </row>
    <row r="930" spans="1:7">
      <c r="A930" s="115" t="s">
        <v>758</v>
      </c>
      <c r="B930" s="106" t="s">
        <v>759</v>
      </c>
      <c r="C930" s="105" t="s">
        <v>77</v>
      </c>
      <c r="D930" s="105" t="s">
        <v>82</v>
      </c>
      <c r="E930" s="107">
        <v>1</v>
      </c>
      <c r="F930" s="108">
        <v>215</v>
      </c>
      <c r="G930" s="116">
        <v>215</v>
      </c>
    </row>
    <row r="931" spans="1:7">
      <c r="A931" s="117"/>
      <c r="B931" s="109"/>
      <c r="C931" s="109"/>
      <c r="D931" s="109"/>
      <c r="E931" s="189" t="s">
        <v>423</v>
      </c>
      <c r="F931" s="190"/>
      <c r="G931" s="118">
        <v>215</v>
      </c>
    </row>
    <row r="932" spans="1:7" ht="14.45" customHeight="1">
      <c r="A932" s="191" t="s">
        <v>445</v>
      </c>
      <c r="B932" s="192"/>
      <c r="C932" s="110" t="s">
        <v>75</v>
      </c>
      <c r="D932" s="110" t="s">
        <v>76</v>
      </c>
      <c r="E932" s="110" t="s">
        <v>406</v>
      </c>
      <c r="F932" s="110" t="s">
        <v>407</v>
      </c>
      <c r="G932" s="114" t="s">
        <v>408</v>
      </c>
    </row>
    <row r="933" spans="1:7">
      <c r="A933" s="115" t="s">
        <v>760</v>
      </c>
      <c r="B933" s="106" t="s">
        <v>761</v>
      </c>
      <c r="C933" s="105" t="s">
        <v>77</v>
      </c>
      <c r="D933" s="105" t="s">
        <v>80</v>
      </c>
      <c r="E933" s="107">
        <v>8.0000000000000002E-3</v>
      </c>
      <c r="F933" s="108">
        <v>302.27</v>
      </c>
      <c r="G933" s="116">
        <v>2.42</v>
      </c>
    </row>
    <row r="934" spans="1:7">
      <c r="A934" s="117"/>
      <c r="B934" s="109"/>
      <c r="C934" s="109"/>
      <c r="D934" s="109"/>
      <c r="E934" s="189" t="s">
        <v>454</v>
      </c>
      <c r="F934" s="190"/>
      <c r="G934" s="118">
        <v>2.42</v>
      </c>
    </row>
    <row r="935" spans="1:7">
      <c r="A935" s="117"/>
      <c r="B935" s="109"/>
      <c r="C935" s="109"/>
      <c r="D935" s="109"/>
      <c r="E935" s="187" t="s">
        <v>424</v>
      </c>
      <c r="F935" s="188"/>
      <c r="G935" s="119">
        <v>220.7</v>
      </c>
    </row>
    <row r="936" spans="1:7">
      <c r="A936" s="117"/>
      <c r="B936" s="109"/>
      <c r="C936" s="109"/>
      <c r="D936" s="109"/>
      <c r="E936" s="187" t="s">
        <v>425</v>
      </c>
      <c r="F936" s="188"/>
      <c r="G936" s="119">
        <v>3.36</v>
      </c>
    </row>
    <row r="937" spans="1:7">
      <c r="A937" s="117"/>
      <c r="B937" s="109"/>
      <c r="C937" s="109"/>
      <c r="D937" s="109"/>
      <c r="E937" s="187" t="s">
        <v>426</v>
      </c>
      <c r="F937" s="188"/>
      <c r="G937" s="119">
        <v>224.06</v>
      </c>
    </row>
    <row r="938" spans="1:7">
      <c r="A938" s="117"/>
      <c r="B938" s="109"/>
      <c r="C938" s="109"/>
      <c r="D938" s="109"/>
      <c r="E938" s="187" t="s">
        <v>427</v>
      </c>
      <c r="F938" s="188"/>
      <c r="G938" s="119">
        <v>64.977400000000003</v>
      </c>
    </row>
    <row r="939" spans="1:7">
      <c r="A939" s="117"/>
      <c r="B939" s="109"/>
      <c r="C939" s="109"/>
      <c r="D939" s="109"/>
      <c r="E939" s="187" t="s">
        <v>428</v>
      </c>
      <c r="F939" s="188"/>
      <c r="G939" s="119">
        <v>289.04000000000002</v>
      </c>
    </row>
    <row r="940" spans="1:7">
      <c r="A940" s="117"/>
      <c r="B940" s="109"/>
      <c r="C940" s="196" t="s">
        <v>0</v>
      </c>
      <c r="D940" s="197"/>
      <c r="E940" s="109"/>
      <c r="F940" s="109"/>
      <c r="G940" s="120"/>
    </row>
    <row r="941" spans="1:7">
      <c r="A941" s="193" t="s">
        <v>401</v>
      </c>
      <c r="B941" s="194"/>
      <c r="C941" s="194"/>
      <c r="D941" s="194"/>
      <c r="E941" s="194"/>
      <c r="F941" s="194"/>
      <c r="G941" s="195"/>
    </row>
    <row r="942" spans="1:7">
      <c r="A942" s="191" t="s">
        <v>405</v>
      </c>
      <c r="B942" s="192"/>
      <c r="C942" s="110" t="s">
        <v>75</v>
      </c>
      <c r="D942" s="110" t="s">
        <v>76</v>
      </c>
      <c r="E942" s="110" t="s">
        <v>406</v>
      </c>
      <c r="F942" s="110" t="s">
        <v>407</v>
      </c>
      <c r="G942" s="114" t="s">
        <v>408</v>
      </c>
    </row>
    <row r="943" spans="1:7">
      <c r="A943" s="115" t="s">
        <v>409</v>
      </c>
      <c r="B943" s="106" t="s">
        <v>410</v>
      </c>
      <c r="C943" s="105" t="s">
        <v>77</v>
      </c>
      <c r="D943" s="105" t="s">
        <v>411</v>
      </c>
      <c r="E943" s="107">
        <v>0.4</v>
      </c>
      <c r="F943" s="108">
        <v>7.2747999999999999</v>
      </c>
      <c r="G943" s="116">
        <v>2.91</v>
      </c>
    </row>
    <row r="944" spans="1:7">
      <c r="A944" s="117"/>
      <c r="B944" s="109"/>
      <c r="C944" s="109"/>
      <c r="D944" s="109"/>
      <c r="E944" s="189" t="s">
        <v>414</v>
      </c>
      <c r="F944" s="190"/>
      <c r="G944" s="118">
        <v>2.91</v>
      </c>
    </row>
    <row r="945" spans="1:7" ht="14.45" customHeight="1">
      <c r="A945" s="117"/>
      <c r="B945" s="109"/>
      <c r="C945" s="109"/>
      <c r="D945" s="109"/>
      <c r="E945" s="187" t="s">
        <v>424</v>
      </c>
      <c r="F945" s="188"/>
      <c r="G945" s="119">
        <v>2.91</v>
      </c>
    </row>
    <row r="946" spans="1:7" ht="14.45" customHeight="1">
      <c r="A946" s="117"/>
      <c r="B946" s="109"/>
      <c r="C946" s="109"/>
      <c r="D946" s="109"/>
      <c r="E946" s="187" t="s">
        <v>425</v>
      </c>
      <c r="F946" s="188"/>
      <c r="G946" s="119">
        <v>2.6</v>
      </c>
    </row>
    <row r="947" spans="1:7" ht="14.45" customHeight="1">
      <c r="A947" s="117"/>
      <c r="B947" s="109"/>
      <c r="C947" s="109"/>
      <c r="D947" s="109"/>
      <c r="E947" s="187" t="s">
        <v>426</v>
      </c>
      <c r="F947" s="188"/>
      <c r="G947" s="119">
        <v>5.51</v>
      </c>
    </row>
    <row r="948" spans="1:7" ht="14.45" customHeight="1">
      <c r="A948" s="117"/>
      <c r="B948" s="109"/>
      <c r="C948" s="109"/>
      <c r="D948" s="109"/>
      <c r="E948" s="187" t="s">
        <v>427</v>
      </c>
      <c r="F948" s="188"/>
      <c r="G948" s="119">
        <v>1.5979000000000001</v>
      </c>
    </row>
    <row r="949" spans="1:7">
      <c r="A949" s="117"/>
      <c r="B949" s="109"/>
      <c r="C949" s="109"/>
      <c r="D949" s="109"/>
      <c r="E949" s="187" t="s">
        <v>428</v>
      </c>
      <c r="F949" s="188"/>
      <c r="G949" s="119">
        <v>7.11</v>
      </c>
    </row>
    <row r="950" spans="1:7">
      <c r="A950" s="117"/>
      <c r="B950" s="109"/>
      <c r="C950" s="196" t="s">
        <v>0</v>
      </c>
      <c r="D950" s="197"/>
      <c r="E950" s="109"/>
      <c r="F950" s="109"/>
      <c r="G950" s="120"/>
    </row>
    <row r="951" spans="1:7" ht="14.45" customHeight="1">
      <c r="A951" s="193" t="s">
        <v>402</v>
      </c>
      <c r="B951" s="194"/>
      <c r="C951" s="194"/>
      <c r="D951" s="194"/>
      <c r="E951" s="194"/>
      <c r="F951" s="194"/>
      <c r="G951" s="195"/>
    </row>
    <row r="952" spans="1:7" ht="14.45" customHeight="1">
      <c r="A952" s="191" t="s">
        <v>415</v>
      </c>
      <c r="B952" s="192"/>
      <c r="C952" s="110" t="s">
        <v>75</v>
      </c>
      <c r="D952" s="110" t="s">
        <v>76</v>
      </c>
      <c r="E952" s="110" t="s">
        <v>406</v>
      </c>
      <c r="F952" s="110" t="s">
        <v>407</v>
      </c>
      <c r="G952" s="114" t="s">
        <v>408</v>
      </c>
    </row>
    <row r="953" spans="1:7">
      <c r="A953" s="115" t="s">
        <v>762</v>
      </c>
      <c r="B953" s="106" t="s">
        <v>763</v>
      </c>
      <c r="C953" s="105" t="s">
        <v>77</v>
      </c>
      <c r="D953" s="105" t="s">
        <v>85</v>
      </c>
      <c r="E953" s="107">
        <v>3</v>
      </c>
      <c r="F953" s="108">
        <v>277.68</v>
      </c>
      <c r="G953" s="116">
        <v>833.04</v>
      </c>
    </row>
    <row r="954" spans="1:7">
      <c r="A954" s="117"/>
      <c r="B954" s="109"/>
      <c r="C954" s="109"/>
      <c r="D954" s="109"/>
      <c r="E954" s="189" t="s">
        <v>423</v>
      </c>
      <c r="F954" s="190"/>
      <c r="G954" s="118">
        <v>833.04</v>
      </c>
    </row>
    <row r="955" spans="1:7" ht="14.45" customHeight="1">
      <c r="A955" s="191" t="s">
        <v>445</v>
      </c>
      <c r="B955" s="192"/>
      <c r="C955" s="110" t="s">
        <v>75</v>
      </c>
      <c r="D955" s="110" t="s">
        <v>76</v>
      </c>
      <c r="E955" s="110" t="s">
        <v>406</v>
      </c>
      <c r="F955" s="110" t="s">
        <v>407</v>
      </c>
      <c r="G955" s="114" t="s">
        <v>408</v>
      </c>
    </row>
    <row r="956" spans="1:7">
      <c r="A956" s="115" t="s">
        <v>764</v>
      </c>
      <c r="B956" s="106" t="s">
        <v>765</v>
      </c>
      <c r="C956" s="105" t="s">
        <v>77</v>
      </c>
      <c r="D956" s="105" t="s">
        <v>80</v>
      </c>
      <c r="E956" s="107">
        <v>0.17</v>
      </c>
      <c r="F956" s="108">
        <v>82.27</v>
      </c>
      <c r="G956" s="116">
        <v>13.99</v>
      </c>
    </row>
    <row r="957" spans="1:7">
      <c r="A957" s="115" t="s">
        <v>79</v>
      </c>
      <c r="B957" s="106" t="s">
        <v>506</v>
      </c>
      <c r="C957" s="105" t="s">
        <v>77</v>
      </c>
      <c r="D957" s="105" t="s">
        <v>80</v>
      </c>
      <c r="E957" s="107">
        <v>0.17</v>
      </c>
      <c r="F957" s="108">
        <v>21.82</v>
      </c>
      <c r="G957" s="116">
        <v>3.71</v>
      </c>
    </row>
    <row r="958" spans="1:7">
      <c r="A958" s="115" t="s">
        <v>766</v>
      </c>
      <c r="B958" s="106" t="s">
        <v>767</v>
      </c>
      <c r="C958" s="105" t="s">
        <v>77</v>
      </c>
      <c r="D958" s="105" t="s">
        <v>80</v>
      </c>
      <c r="E958" s="107">
        <v>0.72</v>
      </c>
      <c r="F958" s="108">
        <v>447.18</v>
      </c>
      <c r="G958" s="116">
        <v>321.97000000000003</v>
      </c>
    </row>
    <row r="959" spans="1:7">
      <c r="A959" s="115" t="s">
        <v>570</v>
      </c>
      <c r="B959" s="106" t="s">
        <v>571</v>
      </c>
      <c r="C959" s="105" t="s">
        <v>77</v>
      </c>
      <c r="D959" s="105" t="s">
        <v>78</v>
      </c>
      <c r="E959" s="107">
        <v>6.8</v>
      </c>
      <c r="F959" s="108">
        <v>23.43</v>
      </c>
      <c r="G959" s="116">
        <v>159.32</v>
      </c>
    </row>
    <row r="960" spans="1:7">
      <c r="A960" s="117"/>
      <c r="B960" s="109"/>
      <c r="C960" s="109"/>
      <c r="D960" s="109"/>
      <c r="E960" s="189" t="s">
        <v>454</v>
      </c>
      <c r="F960" s="190"/>
      <c r="G960" s="118">
        <v>498.99</v>
      </c>
    </row>
    <row r="961" spans="1:7">
      <c r="A961" s="117"/>
      <c r="B961" s="109"/>
      <c r="C961" s="109"/>
      <c r="D961" s="109"/>
      <c r="E961" s="187" t="s">
        <v>424</v>
      </c>
      <c r="F961" s="188"/>
      <c r="G961" s="119">
        <v>1332.03</v>
      </c>
    </row>
    <row r="962" spans="1:7">
      <c r="A962" s="117"/>
      <c r="B962" s="109"/>
      <c r="C962" s="109"/>
      <c r="D962" s="109"/>
      <c r="E962" s="187" t="s">
        <v>425</v>
      </c>
      <c r="F962" s="188"/>
      <c r="G962" s="119">
        <v>178.54</v>
      </c>
    </row>
    <row r="963" spans="1:7">
      <c r="A963" s="117"/>
      <c r="B963" s="109"/>
      <c r="C963" s="109"/>
      <c r="D963" s="109"/>
      <c r="E963" s="187" t="s">
        <v>426</v>
      </c>
      <c r="F963" s="188"/>
      <c r="G963" s="119">
        <v>1510.57</v>
      </c>
    </row>
    <row r="964" spans="1:7">
      <c r="A964" s="117"/>
      <c r="B964" s="109"/>
      <c r="C964" s="109"/>
      <c r="D964" s="109"/>
      <c r="E964" s="187" t="s">
        <v>427</v>
      </c>
      <c r="F964" s="188"/>
      <c r="G964" s="119">
        <v>438.06529999999998</v>
      </c>
    </row>
    <row r="965" spans="1:7" ht="14.45" customHeight="1">
      <c r="A965" s="117"/>
      <c r="B965" s="109"/>
      <c r="C965" s="109"/>
      <c r="D965" s="109"/>
      <c r="E965" s="187" t="s">
        <v>428</v>
      </c>
      <c r="F965" s="188"/>
      <c r="G965" s="119">
        <v>1948.64</v>
      </c>
    </row>
    <row r="966" spans="1:7" ht="14.45" customHeight="1">
      <c r="A966" s="117"/>
      <c r="B966" s="109"/>
      <c r="C966" s="196" t="s">
        <v>0</v>
      </c>
      <c r="D966" s="197"/>
      <c r="E966" s="109"/>
      <c r="F966" s="109"/>
      <c r="G966" s="120"/>
    </row>
    <row r="967" spans="1:7" ht="14.45" customHeight="1">
      <c r="A967" s="193" t="s">
        <v>403</v>
      </c>
      <c r="B967" s="194"/>
      <c r="C967" s="194"/>
      <c r="D967" s="194"/>
      <c r="E967" s="194"/>
      <c r="F967" s="194"/>
      <c r="G967" s="195"/>
    </row>
    <row r="968" spans="1:7" ht="14.45" customHeight="1">
      <c r="A968" s="191" t="s">
        <v>445</v>
      </c>
      <c r="B968" s="192"/>
      <c r="C968" s="110" t="s">
        <v>75</v>
      </c>
      <c r="D968" s="110" t="s">
        <v>76</v>
      </c>
      <c r="E968" s="110" t="s">
        <v>406</v>
      </c>
      <c r="F968" s="110" t="s">
        <v>407</v>
      </c>
      <c r="G968" s="114" t="s">
        <v>408</v>
      </c>
    </row>
    <row r="969" spans="1:7">
      <c r="A969" s="115" t="s">
        <v>768</v>
      </c>
      <c r="B969" s="106" t="s">
        <v>769</v>
      </c>
      <c r="C969" s="105" t="s">
        <v>77</v>
      </c>
      <c r="D969" s="105" t="s">
        <v>82</v>
      </c>
      <c r="E969" s="107">
        <v>1</v>
      </c>
      <c r="F969" s="108">
        <v>0.81</v>
      </c>
      <c r="G969" s="116">
        <v>0.81</v>
      </c>
    </row>
    <row r="970" spans="1:7">
      <c r="A970" s="115" t="s">
        <v>764</v>
      </c>
      <c r="B970" s="106" t="s">
        <v>765</v>
      </c>
      <c r="C970" s="105" t="s">
        <v>77</v>
      </c>
      <c r="D970" s="105" t="s">
        <v>80</v>
      </c>
      <c r="E970" s="107">
        <v>0.09</v>
      </c>
      <c r="F970" s="108">
        <v>82.27</v>
      </c>
      <c r="G970" s="116">
        <v>7.4</v>
      </c>
    </row>
    <row r="971" spans="1:7">
      <c r="A971" s="115" t="s">
        <v>79</v>
      </c>
      <c r="B971" s="106" t="s">
        <v>506</v>
      </c>
      <c r="C971" s="105" t="s">
        <v>77</v>
      </c>
      <c r="D971" s="105" t="s">
        <v>80</v>
      </c>
      <c r="E971" s="107">
        <v>0.09</v>
      </c>
      <c r="F971" s="108">
        <v>21.82</v>
      </c>
      <c r="G971" s="116">
        <v>1.96</v>
      </c>
    </row>
    <row r="972" spans="1:7">
      <c r="A972" s="115" t="s">
        <v>507</v>
      </c>
      <c r="B972" s="106" t="s">
        <v>508</v>
      </c>
      <c r="C972" s="105" t="s">
        <v>77</v>
      </c>
      <c r="D972" s="105" t="s">
        <v>80</v>
      </c>
      <c r="E972" s="107">
        <v>0.09</v>
      </c>
      <c r="F972" s="108">
        <v>339.92</v>
      </c>
      <c r="G972" s="116">
        <v>30.59</v>
      </c>
    </row>
    <row r="973" spans="1:7">
      <c r="A973" s="115" t="s">
        <v>509</v>
      </c>
      <c r="B973" s="106" t="s">
        <v>510</v>
      </c>
      <c r="C973" s="105" t="s">
        <v>77</v>
      </c>
      <c r="D973" s="105" t="s">
        <v>80</v>
      </c>
      <c r="E973" s="107">
        <v>2.3E-2</v>
      </c>
      <c r="F973" s="108">
        <v>768.77</v>
      </c>
      <c r="G973" s="116">
        <v>17.68</v>
      </c>
    </row>
    <row r="974" spans="1:7">
      <c r="A974" s="115" t="s">
        <v>770</v>
      </c>
      <c r="B974" s="106" t="s">
        <v>771</v>
      </c>
      <c r="C974" s="105" t="s">
        <v>77</v>
      </c>
      <c r="D974" s="105" t="s">
        <v>80</v>
      </c>
      <c r="E974" s="107">
        <v>8.9999999999999993E-3</v>
      </c>
      <c r="F974" s="108">
        <v>1762.5</v>
      </c>
      <c r="G974" s="116">
        <v>15.86</v>
      </c>
    </row>
    <row r="975" spans="1:7">
      <c r="A975" s="115" t="s">
        <v>772</v>
      </c>
      <c r="B975" s="106" t="s">
        <v>773</v>
      </c>
      <c r="C975" s="105" t="s">
        <v>77</v>
      </c>
      <c r="D975" s="105" t="s">
        <v>78</v>
      </c>
      <c r="E975" s="107">
        <v>1</v>
      </c>
      <c r="F975" s="108">
        <v>34.94</v>
      </c>
      <c r="G975" s="116">
        <v>34.94</v>
      </c>
    </row>
    <row r="976" spans="1:7">
      <c r="A976" s="115" t="s">
        <v>83</v>
      </c>
      <c r="B976" s="106" t="s">
        <v>568</v>
      </c>
      <c r="C976" s="105" t="s">
        <v>77</v>
      </c>
      <c r="D976" s="105" t="s">
        <v>78</v>
      </c>
      <c r="E976" s="107">
        <v>2.1</v>
      </c>
      <c r="F976" s="108">
        <v>5</v>
      </c>
      <c r="G976" s="116">
        <v>10.5</v>
      </c>
    </row>
    <row r="977" spans="1:7">
      <c r="A977" s="115" t="s">
        <v>84</v>
      </c>
      <c r="B977" s="106" t="s">
        <v>569</v>
      </c>
      <c r="C977" s="105" t="s">
        <v>77</v>
      </c>
      <c r="D977" s="105" t="s">
        <v>78</v>
      </c>
      <c r="E977" s="107">
        <v>2.1</v>
      </c>
      <c r="F977" s="108">
        <v>20.73</v>
      </c>
      <c r="G977" s="116">
        <v>43.53</v>
      </c>
    </row>
    <row r="978" spans="1:7">
      <c r="A978" s="115" t="s">
        <v>774</v>
      </c>
      <c r="B978" s="106" t="s">
        <v>775</v>
      </c>
      <c r="C978" s="105" t="s">
        <v>77</v>
      </c>
      <c r="D978" s="105" t="s">
        <v>78</v>
      </c>
      <c r="E978" s="107">
        <v>2.1</v>
      </c>
      <c r="F978" s="108">
        <v>7.48</v>
      </c>
      <c r="G978" s="116">
        <v>15.71</v>
      </c>
    </row>
    <row r="979" spans="1:7">
      <c r="A979" s="117"/>
      <c r="B979" s="109"/>
      <c r="C979" s="109"/>
      <c r="D979" s="109"/>
      <c r="E979" s="189" t="s">
        <v>454</v>
      </c>
      <c r="F979" s="190"/>
      <c r="G979" s="118">
        <v>178.98</v>
      </c>
    </row>
    <row r="980" spans="1:7">
      <c r="A980" s="117"/>
      <c r="B980" s="109"/>
      <c r="C980" s="109"/>
      <c r="D980" s="109"/>
      <c r="E980" s="187" t="s">
        <v>424</v>
      </c>
      <c r="F980" s="188"/>
      <c r="G980" s="119">
        <v>178.98</v>
      </c>
    </row>
    <row r="981" spans="1:7">
      <c r="A981" s="117"/>
      <c r="B981" s="109"/>
      <c r="C981" s="109"/>
      <c r="D981" s="109"/>
      <c r="E981" s="187" t="s">
        <v>425</v>
      </c>
      <c r="F981" s="188"/>
      <c r="G981" s="119">
        <v>79.44</v>
      </c>
    </row>
    <row r="982" spans="1:7">
      <c r="A982" s="117"/>
      <c r="B982" s="109"/>
      <c r="C982" s="109"/>
      <c r="D982" s="109"/>
      <c r="E982" s="187" t="s">
        <v>426</v>
      </c>
      <c r="F982" s="188"/>
      <c r="G982" s="119">
        <v>258.42</v>
      </c>
    </row>
    <row r="983" spans="1:7">
      <c r="A983" s="117"/>
      <c r="B983" s="109"/>
      <c r="C983" s="109"/>
      <c r="D983" s="109"/>
      <c r="E983" s="187" t="s">
        <v>427</v>
      </c>
      <c r="F983" s="188"/>
      <c r="G983" s="119">
        <v>74.941800000000001</v>
      </c>
    </row>
    <row r="984" spans="1:7">
      <c r="A984" s="117"/>
      <c r="B984" s="109"/>
      <c r="C984" s="109"/>
      <c r="D984" s="109"/>
      <c r="E984" s="187" t="s">
        <v>428</v>
      </c>
      <c r="F984" s="188"/>
      <c r="G984" s="119">
        <v>333.36</v>
      </c>
    </row>
    <row r="985" spans="1:7">
      <c r="A985" s="117"/>
      <c r="B985" s="109"/>
      <c r="C985" s="196" t="s">
        <v>0</v>
      </c>
      <c r="D985" s="197"/>
      <c r="E985" s="109"/>
      <c r="F985" s="109"/>
      <c r="G985" s="120"/>
    </row>
    <row r="986" spans="1:7">
      <c r="A986" s="193" t="s">
        <v>404</v>
      </c>
      <c r="B986" s="194"/>
      <c r="C986" s="194"/>
      <c r="D986" s="194"/>
      <c r="E986" s="194"/>
      <c r="F986" s="194"/>
      <c r="G986" s="195"/>
    </row>
    <row r="987" spans="1:7">
      <c r="A987" s="191" t="s">
        <v>405</v>
      </c>
      <c r="B987" s="192"/>
      <c r="C987" s="110" t="s">
        <v>75</v>
      </c>
      <c r="D987" s="110" t="s">
        <v>76</v>
      </c>
      <c r="E987" s="110" t="s">
        <v>406</v>
      </c>
      <c r="F987" s="110" t="s">
        <v>407</v>
      </c>
      <c r="G987" s="114" t="s">
        <v>408</v>
      </c>
    </row>
    <row r="988" spans="1:7">
      <c r="A988" s="115" t="s">
        <v>485</v>
      </c>
      <c r="B988" s="106" t="s">
        <v>486</v>
      </c>
      <c r="C988" s="105" t="s">
        <v>77</v>
      </c>
      <c r="D988" s="105" t="s">
        <v>411</v>
      </c>
      <c r="E988" s="107">
        <v>0.9</v>
      </c>
      <c r="F988" s="108">
        <v>9.1594999999999995</v>
      </c>
      <c r="G988" s="116">
        <v>8.24</v>
      </c>
    </row>
    <row r="989" spans="1:7">
      <c r="A989" s="115" t="s">
        <v>409</v>
      </c>
      <c r="B989" s="106" t="s">
        <v>410</v>
      </c>
      <c r="C989" s="105" t="s">
        <v>77</v>
      </c>
      <c r="D989" s="105" t="s">
        <v>411</v>
      </c>
      <c r="E989" s="107">
        <v>0.9</v>
      </c>
      <c r="F989" s="108">
        <v>7.2747999999999999</v>
      </c>
      <c r="G989" s="116">
        <v>6.55</v>
      </c>
    </row>
    <row r="990" spans="1:7">
      <c r="A990" s="117"/>
      <c r="B990" s="109"/>
      <c r="C990" s="109"/>
      <c r="D990" s="109"/>
      <c r="E990" s="189" t="s">
        <v>414</v>
      </c>
      <c r="F990" s="190"/>
      <c r="G990" s="118">
        <v>14.79</v>
      </c>
    </row>
    <row r="991" spans="1:7">
      <c r="A991" s="191" t="s">
        <v>415</v>
      </c>
      <c r="B991" s="192"/>
      <c r="C991" s="110" t="s">
        <v>75</v>
      </c>
      <c r="D991" s="110" t="s">
        <v>76</v>
      </c>
      <c r="E991" s="110" t="s">
        <v>406</v>
      </c>
      <c r="F991" s="110" t="s">
        <v>407</v>
      </c>
      <c r="G991" s="114" t="s">
        <v>408</v>
      </c>
    </row>
    <row r="992" spans="1:7">
      <c r="A992" s="115" t="s">
        <v>776</v>
      </c>
      <c r="B992" s="106" t="s">
        <v>777</v>
      </c>
      <c r="C992" s="105" t="s">
        <v>77</v>
      </c>
      <c r="D992" s="105" t="s">
        <v>78</v>
      </c>
      <c r="E992" s="107">
        <v>2</v>
      </c>
      <c r="F992" s="108">
        <v>23.75</v>
      </c>
      <c r="G992" s="116">
        <v>47.5</v>
      </c>
    </row>
    <row r="993" spans="1:7">
      <c r="A993" s="115" t="s">
        <v>778</v>
      </c>
      <c r="B993" s="106" t="s">
        <v>779</v>
      </c>
      <c r="C993" s="105" t="s">
        <v>77</v>
      </c>
      <c r="D993" s="105" t="s">
        <v>85</v>
      </c>
      <c r="E993" s="107">
        <v>0.4</v>
      </c>
      <c r="F993" s="108">
        <v>35.799999999999997</v>
      </c>
      <c r="G993" s="116">
        <v>14.32</v>
      </c>
    </row>
    <row r="994" spans="1:7">
      <c r="A994" s="117"/>
      <c r="B994" s="109"/>
      <c r="C994" s="109"/>
      <c r="D994" s="109"/>
      <c r="E994" s="189" t="s">
        <v>423</v>
      </c>
      <c r="F994" s="190"/>
      <c r="G994" s="118">
        <v>61.82</v>
      </c>
    </row>
    <row r="995" spans="1:7">
      <c r="A995" s="191" t="s">
        <v>445</v>
      </c>
      <c r="B995" s="192"/>
      <c r="C995" s="110" t="s">
        <v>75</v>
      </c>
      <c r="D995" s="110" t="s">
        <v>76</v>
      </c>
      <c r="E995" s="110" t="s">
        <v>406</v>
      </c>
      <c r="F995" s="110" t="s">
        <v>407</v>
      </c>
      <c r="G995" s="114" t="s">
        <v>408</v>
      </c>
    </row>
    <row r="996" spans="1:7">
      <c r="A996" s="115" t="s">
        <v>764</v>
      </c>
      <c r="B996" s="106" t="s">
        <v>765</v>
      </c>
      <c r="C996" s="105" t="s">
        <v>77</v>
      </c>
      <c r="D996" s="105" t="s">
        <v>80</v>
      </c>
      <c r="E996" s="107">
        <v>0.04</v>
      </c>
      <c r="F996" s="108">
        <v>82.27</v>
      </c>
      <c r="G996" s="116">
        <v>3.29</v>
      </c>
    </row>
    <row r="997" spans="1:7">
      <c r="A997" s="115" t="s">
        <v>79</v>
      </c>
      <c r="B997" s="106" t="s">
        <v>506</v>
      </c>
      <c r="C997" s="105" t="s">
        <v>77</v>
      </c>
      <c r="D997" s="105" t="s">
        <v>80</v>
      </c>
      <c r="E997" s="107">
        <v>0.03</v>
      </c>
      <c r="F997" s="108">
        <v>21.82</v>
      </c>
      <c r="G997" s="116">
        <v>0.65</v>
      </c>
    </row>
    <row r="998" spans="1:7" ht="15.75" thickBot="1">
      <c r="A998" s="121" t="s">
        <v>780</v>
      </c>
      <c r="B998" s="113" t="s">
        <v>781</v>
      </c>
      <c r="C998" s="112" t="s">
        <v>77</v>
      </c>
      <c r="D998" s="112" t="s">
        <v>80</v>
      </c>
      <c r="E998" s="107">
        <v>0.03</v>
      </c>
      <c r="F998" s="108">
        <v>373.91</v>
      </c>
      <c r="G998" s="116">
        <v>11.22</v>
      </c>
    </row>
    <row r="999" spans="1:7" ht="15.75" thickTop="1">
      <c r="A999" s="109"/>
      <c r="B999" s="109"/>
      <c r="C999" s="109"/>
      <c r="D999" s="109"/>
      <c r="E999" s="219" t="s">
        <v>454</v>
      </c>
      <c r="F999" s="190"/>
      <c r="G999" s="118">
        <v>15.16</v>
      </c>
    </row>
    <row r="1000" spans="1:7">
      <c r="A1000" s="109"/>
      <c r="B1000" s="109"/>
      <c r="C1000" s="109"/>
      <c r="D1000" s="109"/>
      <c r="E1000" s="216" t="s">
        <v>424</v>
      </c>
      <c r="F1000" s="188"/>
      <c r="G1000" s="119">
        <v>91.77</v>
      </c>
    </row>
    <row r="1001" spans="1:7">
      <c r="A1001" s="109"/>
      <c r="B1001" s="109"/>
      <c r="C1001" s="109"/>
      <c r="D1001" s="109"/>
      <c r="E1001" s="216" t="s">
        <v>425</v>
      </c>
      <c r="F1001" s="188"/>
      <c r="G1001" s="119">
        <v>17.600000000000001</v>
      </c>
    </row>
    <row r="1002" spans="1:7">
      <c r="A1002" s="109"/>
      <c r="B1002" s="109"/>
      <c r="C1002" s="109"/>
      <c r="D1002" s="109"/>
      <c r="E1002" s="216" t="s">
        <v>426</v>
      </c>
      <c r="F1002" s="188"/>
      <c r="G1002" s="119">
        <v>109.37</v>
      </c>
    </row>
    <row r="1003" spans="1:7">
      <c r="A1003" s="109"/>
      <c r="B1003" s="109"/>
      <c r="C1003" s="109"/>
      <c r="D1003" s="109"/>
      <c r="E1003" s="216" t="s">
        <v>427</v>
      </c>
      <c r="F1003" s="188"/>
      <c r="G1003" s="119">
        <v>31.717300000000002</v>
      </c>
    </row>
    <row r="1004" spans="1:7" ht="15.75" thickBot="1">
      <c r="A1004" s="109"/>
      <c r="B1004" s="109"/>
      <c r="C1004" s="109"/>
      <c r="D1004" s="109"/>
      <c r="E1004" s="217" t="s">
        <v>428</v>
      </c>
      <c r="F1004" s="218"/>
      <c r="G1004" s="127">
        <v>141.09</v>
      </c>
    </row>
    <row r="1005" spans="1:7" ht="15.75" thickTop="1"/>
  </sheetData>
  <mergeCells count="684">
    <mergeCell ref="E1001:F1001"/>
    <mergeCell ref="E1002:F1002"/>
    <mergeCell ref="E1003:F1003"/>
    <mergeCell ref="E1004:F1004"/>
    <mergeCell ref="C985:D985"/>
    <mergeCell ref="A986:G986"/>
    <mergeCell ref="A987:B987"/>
    <mergeCell ref="E990:F990"/>
    <mergeCell ref="A991:B991"/>
    <mergeCell ref="E994:F994"/>
    <mergeCell ref="A995:B995"/>
    <mergeCell ref="E999:F999"/>
    <mergeCell ref="E1000:F1000"/>
    <mergeCell ref="C966:D966"/>
    <mergeCell ref="A967:G967"/>
    <mergeCell ref="A968:B968"/>
    <mergeCell ref="E979:F979"/>
    <mergeCell ref="E980:F980"/>
    <mergeCell ref="E981:F981"/>
    <mergeCell ref="E982:F982"/>
    <mergeCell ref="E983:F983"/>
    <mergeCell ref="E984:F984"/>
    <mergeCell ref="E905:F905"/>
    <mergeCell ref="E906:F906"/>
    <mergeCell ref="E907:F907"/>
    <mergeCell ref="E908:F908"/>
    <mergeCell ref="C909:D909"/>
    <mergeCell ref="A910:G910"/>
    <mergeCell ref="A911:B911"/>
    <mergeCell ref="A915:B915"/>
    <mergeCell ref="E917:F917"/>
    <mergeCell ref="E914:F914"/>
    <mergeCell ref="E795:F795"/>
    <mergeCell ref="E796:F796"/>
    <mergeCell ref="C797:D797"/>
    <mergeCell ref="A798:G798"/>
    <mergeCell ref="C881:D881"/>
    <mergeCell ref="A882:G882"/>
    <mergeCell ref="A883:B883"/>
    <mergeCell ref="A886:B886"/>
    <mergeCell ref="E889:F889"/>
    <mergeCell ref="E808:F808"/>
    <mergeCell ref="E809:F809"/>
    <mergeCell ref="E810:F810"/>
    <mergeCell ref="A814:B814"/>
    <mergeCell ref="E806:F806"/>
    <mergeCell ref="E807:F807"/>
    <mergeCell ref="E811:F811"/>
    <mergeCell ref="C812:D812"/>
    <mergeCell ref="A813:G813"/>
    <mergeCell ref="E817:F817"/>
    <mergeCell ref="A818:B818"/>
    <mergeCell ref="E822:F822"/>
    <mergeCell ref="E823:F823"/>
    <mergeCell ref="E824:F824"/>
    <mergeCell ref="E825:F825"/>
    <mergeCell ref="E657:F657"/>
    <mergeCell ref="E658:F658"/>
    <mergeCell ref="E659:F659"/>
    <mergeCell ref="C660:D660"/>
    <mergeCell ref="A661:G661"/>
    <mergeCell ref="A662:B662"/>
    <mergeCell ref="E666:F666"/>
    <mergeCell ref="A667:B667"/>
    <mergeCell ref="A781:B781"/>
    <mergeCell ref="E674:F674"/>
    <mergeCell ref="E675:F675"/>
    <mergeCell ref="C676:D676"/>
    <mergeCell ref="A677:G677"/>
    <mergeCell ref="A678:B678"/>
    <mergeCell ref="E670:F670"/>
    <mergeCell ref="E671:F671"/>
    <mergeCell ref="E672:F672"/>
    <mergeCell ref="E673:F673"/>
    <mergeCell ref="E687:F687"/>
    <mergeCell ref="A683:B683"/>
    <mergeCell ref="E688:F688"/>
    <mergeCell ref="E689:F689"/>
    <mergeCell ref="E682:F682"/>
    <mergeCell ref="E686:F686"/>
    <mergeCell ref="A16:B16"/>
    <mergeCell ref="A546:B546"/>
    <mergeCell ref="A549:B549"/>
    <mergeCell ref="E557:F557"/>
    <mergeCell ref="E558:F558"/>
    <mergeCell ref="E559:F559"/>
    <mergeCell ref="E560:F560"/>
    <mergeCell ref="E561:F561"/>
    <mergeCell ref="C562:D562"/>
    <mergeCell ref="A141:B141"/>
    <mergeCell ref="A140:G140"/>
    <mergeCell ref="C139:D139"/>
    <mergeCell ref="A123:G123"/>
    <mergeCell ref="C122:D122"/>
    <mergeCell ref="E135:F135"/>
    <mergeCell ref="E136:F136"/>
    <mergeCell ref="E137:F137"/>
    <mergeCell ref="E138:F138"/>
    <mergeCell ref="A124:B124"/>
    <mergeCell ref="E128:F128"/>
    <mergeCell ref="A129:B129"/>
    <mergeCell ref="E133:F133"/>
    <mergeCell ref="E134:F134"/>
    <mergeCell ref="A438:G438"/>
    <mergeCell ref="A1:G6"/>
    <mergeCell ref="A7:C7"/>
    <mergeCell ref="D7:E7"/>
    <mergeCell ref="A8:E8"/>
    <mergeCell ref="A9:C9"/>
    <mergeCell ref="E9:G9"/>
    <mergeCell ref="A97:G97"/>
    <mergeCell ref="C96:D96"/>
    <mergeCell ref="A84:G84"/>
    <mergeCell ref="C83:D83"/>
    <mergeCell ref="A71:G71"/>
    <mergeCell ref="C70:D70"/>
    <mergeCell ref="A45:G45"/>
    <mergeCell ref="C44:D44"/>
    <mergeCell ref="A10:G10"/>
    <mergeCell ref="A11:G11"/>
    <mergeCell ref="A12:B12"/>
    <mergeCell ref="E15:F15"/>
    <mergeCell ref="E24:F24"/>
    <mergeCell ref="E25:F25"/>
    <mergeCell ref="C26:D26"/>
    <mergeCell ref="A27:G27"/>
    <mergeCell ref="A28:B28"/>
    <mergeCell ref="E20:F20"/>
    <mergeCell ref="C437:D437"/>
    <mergeCell ref="A424:G424"/>
    <mergeCell ref="C423:D423"/>
    <mergeCell ref="A410:G410"/>
    <mergeCell ref="C409:D409"/>
    <mergeCell ref="A394:G394"/>
    <mergeCell ref="C393:D393"/>
    <mergeCell ref="A374:G374"/>
    <mergeCell ref="E390:F390"/>
    <mergeCell ref="E391:F391"/>
    <mergeCell ref="E392:F392"/>
    <mergeCell ref="E406:F406"/>
    <mergeCell ref="E407:F407"/>
    <mergeCell ref="E408:F408"/>
    <mergeCell ref="A395:B395"/>
    <mergeCell ref="E403:F403"/>
    <mergeCell ref="E404:F404"/>
    <mergeCell ref="E405:F405"/>
    <mergeCell ref="E419:F419"/>
    <mergeCell ref="E420:F420"/>
    <mergeCell ref="E421:F421"/>
    <mergeCell ref="E422:F422"/>
    <mergeCell ref="A411:B411"/>
    <mergeCell ref="E414:F414"/>
    <mergeCell ref="E640:F640"/>
    <mergeCell ref="A652:B652"/>
    <mergeCell ref="E656:F656"/>
    <mergeCell ref="E644:F644"/>
    <mergeCell ref="E636:F636"/>
    <mergeCell ref="A637:B637"/>
    <mergeCell ref="E639:F639"/>
    <mergeCell ref="E641:F641"/>
    <mergeCell ref="E642:F642"/>
    <mergeCell ref="E643:F643"/>
    <mergeCell ref="C645:D645"/>
    <mergeCell ref="A646:G646"/>
    <mergeCell ref="A647:B647"/>
    <mergeCell ref="E651:F651"/>
    <mergeCell ref="E654:F654"/>
    <mergeCell ref="E655:F655"/>
    <mergeCell ref="E21:F21"/>
    <mergeCell ref="E22:F22"/>
    <mergeCell ref="E23:F23"/>
    <mergeCell ref="E41:F41"/>
    <mergeCell ref="E42:F42"/>
    <mergeCell ref="E43:F43"/>
    <mergeCell ref="E31:F31"/>
    <mergeCell ref="A32:B32"/>
    <mergeCell ref="E38:F38"/>
    <mergeCell ref="E39:F39"/>
    <mergeCell ref="E40:F40"/>
    <mergeCell ref="E52:F52"/>
    <mergeCell ref="E53:F53"/>
    <mergeCell ref="C54:D54"/>
    <mergeCell ref="A55:G55"/>
    <mergeCell ref="A56:B56"/>
    <mergeCell ref="A46:B46"/>
    <mergeCell ref="E48:F48"/>
    <mergeCell ref="E49:F49"/>
    <mergeCell ref="E50:F50"/>
    <mergeCell ref="E51:F51"/>
    <mergeCell ref="E65:F65"/>
    <mergeCell ref="E66:F66"/>
    <mergeCell ref="E67:F67"/>
    <mergeCell ref="E68:F68"/>
    <mergeCell ref="E69:F69"/>
    <mergeCell ref="E58:F58"/>
    <mergeCell ref="A59:B59"/>
    <mergeCell ref="E61:F61"/>
    <mergeCell ref="A62:B62"/>
    <mergeCell ref="E64:F64"/>
    <mergeCell ref="E79:F79"/>
    <mergeCell ref="E80:F80"/>
    <mergeCell ref="E81:F81"/>
    <mergeCell ref="E82:F82"/>
    <mergeCell ref="A72:B72"/>
    <mergeCell ref="E77:F77"/>
    <mergeCell ref="E78:F78"/>
    <mergeCell ref="E93:F93"/>
    <mergeCell ref="E94:F94"/>
    <mergeCell ref="E95:F95"/>
    <mergeCell ref="A85:B85"/>
    <mergeCell ref="E90:F90"/>
    <mergeCell ref="E91:F91"/>
    <mergeCell ref="E92:F92"/>
    <mergeCell ref="E107:F107"/>
    <mergeCell ref="E108:F108"/>
    <mergeCell ref="C109:D109"/>
    <mergeCell ref="A110:G110"/>
    <mergeCell ref="A111:B111"/>
    <mergeCell ref="A98:B98"/>
    <mergeCell ref="E103:F103"/>
    <mergeCell ref="E104:F104"/>
    <mergeCell ref="E105:F105"/>
    <mergeCell ref="E106:F106"/>
    <mergeCell ref="E119:F119"/>
    <mergeCell ref="E120:F120"/>
    <mergeCell ref="E121:F121"/>
    <mergeCell ref="E113:F113"/>
    <mergeCell ref="A114:B114"/>
    <mergeCell ref="E116:F116"/>
    <mergeCell ref="E117:F117"/>
    <mergeCell ref="E118:F118"/>
    <mergeCell ref="E144:F144"/>
    <mergeCell ref="A145:B145"/>
    <mergeCell ref="E152:F152"/>
    <mergeCell ref="E171:F171"/>
    <mergeCell ref="E172:F172"/>
    <mergeCell ref="E173:F173"/>
    <mergeCell ref="E174:F174"/>
    <mergeCell ref="E175:F175"/>
    <mergeCell ref="A160:B160"/>
    <mergeCell ref="E163:F163"/>
    <mergeCell ref="A164:B164"/>
    <mergeCell ref="A159:G159"/>
    <mergeCell ref="C158:D158"/>
    <mergeCell ref="E153:F153"/>
    <mergeCell ref="E154:F154"/>
    <mergeCell ref="E155:F155"/>
    <mergeCell ref="E156:F156"/>
    <mergeCell ref="E157:F157"/>
    <mergeCell ref="A183:B183"/>
    <mergeCell ref="E185:F185"/>
    <mergeCell ref="E186:F186"/>
    <mergeCell ref="E187:F187"/>
    <mergeCell ref="E188:F188"/>
    <mergeCell ref="E176:F176"/>
    <mergeCell ref="C177:D177"/>
    <mergeCell ref="A178:G178"/>
    <mergeCell ref="A179:B179"/>
    <mergeCell ref="E182:F182"/>
    <mergeCell ref="E196:F196"/>
    <mergeCell ref="A197:B197"/>
    <mergeCell ref="E199:F199"/>
    <mergeCell ref="E200:F200"/>
    <mergeCell ref="E201:F201"/>
    <mergeCell ref="E189:F189"/>
    <mergeCell ref="E190:F190"/>
    <mergeCell ref="C191:D191"/>
    <mergeCell ref="A192:G192"/>
    <mergeCell ref="A193:B193"/>
    <mergeCell ref="A207:B207"/>
    <mergeCell ref="E210:F210"/>
    <mergeCell ref="A211:B211"/>
    <mergeCell ref="E215:F215"/>
    <mergeCell ref="E216:F216"/>
    <mergeCell ref="E202:F202"/>
    <mergeCell ref="E203:F203"/>
    <mergeCell ref="E204:F204"/>
    <mergeCell ref="C205:D205"/>
    <mergeCell ref="A206:G206"/>
    <mergeCell ref="A222:G222"/>
    <mergeCell ref="A223:B223"/>
    <mergeCell ref="E226:F226"/>
    <mergeCell ref="A227:B227"/>
    <mergeCell ref="E229:F229"/>
    <mergeCell ref="E217:F217"/>
    <mergeCell ref="E218:F218"/>
    <mergeCell ref="E219:F219"/>
    <mergeCell ref="E220:F220"/>
    <mergeCell ref="C221:D221"/>
    <mergeCell ref="C235:D235"/>
    <mergeCell ref="A236:G236"/>
    <mergeCell ref="A237:B237"/>
    <mergeCell ref="E240:F240"/>
    <mergeCell ref="A241:B241"/>
    <mergeCell ref="E230:F230"/>
    <mergeCell ref="E231:F231"/>
    <mergeCell ref="E232:F232"/>
    <mergeCell ref="E233:F233"/>
    <mergeCell ref="E234:F234"/>
    <mergeCell ref="E250:F250"/>
    <mergeCell ref="C251:D251"/>
    <mergeCell ref="A252:G252"/>
    <mergeCell ref="A253:B253"/>
    <mergeCell ref="E256:F256"/>
    <mergeCell ref="E245:F245"/>
    <mergeCell ref="E246:F246"/>
    <mergeCell ref="E247:F247"/>
    <mergeCell ref="E248:F248"/>
    <mergeCell ref="E249:F249"/>
    <mergeCell ref="E264:F264"/>
    <mergeCell ref="E265:F265"/>
    <mergeCell ref="C266:D266"/>
    <mergeCell ref="A267:G267"/>
    <mergeCell ref="A268:B268"/>
    <mergeCell ref="A257:B257"/>
    <mergeCell ref="E260:F260"/>
    <mergeCell ref="E261:F261"/>
    <mergeCell ref="E262:F262"/>
    <mergeCell ref="E263:F263"/>
    <mergeCell ref="E279:F279"/>
    <mergeCell ref="E280:F280"/>
    <mergeCell ref="E281:F281"/>
    <mergeCell ref="E271:F271"/>
    <mergeCell ref="A272:B272"/>
    <mergeCell ref="E276:F276"/>
    <mergeCell ref="E277:F277"/>
    <mergeCell ref="E278:F278"/>
    <mergeCell ref="E293:F293"/>
    <mergeCell ref="A283:G283"/>
    <mergeCell ref="C282:D282"/>
    <mergeCell ref="E294:F294"/>
    <mergeCell ref="C295:D295"/>
    <mergeCell ref="A296:G296"/>
    <mergeCell ref="A297:B297"/>
    <mergeCell ref="A284:B284"/>
    <mergeCell ref="E289:F289"/>
    <mergeCell ref="E290:F290"/>
    <mergeCell ref="E291:F291"/>
    <mergeCell ref="E292:F292"/>
    <mergeCell ref="E312:F312"/>
    <mergeCell ref="C313:D313"/>
    <mergeCell ref="A314:G314"/>
    <mergeCell ref="A315:B315"/>
    <mergeCell ref="E325:F325"/>
    <mergeCell ref="E307:F307"/>
    <mergeCell ref="E308:F308"/>
    <mergeCell ref="E309:F309"/>
    <mergeCell ref="E310:F310"/>
    <mergeCell ref="E311:F311"/>
    <mergeCell ref="C331:D331"/>
    <mergeCell ref="A332:G332"/>
    <mergeCell ref="A333:B333"/>
    <mergeCell ref="E335:F335"/>
    <mergeCell ref="A336:B336"/>
    <mergeCell ref="E326:F326"/>
    <mergeCell ref="E327:F327"/>
    <mergeCell ref="E328:F328"/>
    <mergeCell ref="E329:F329"/>
    <mergeCell ref="E330:F330"/>
    <mergeCell ref="E344:F344"/>
    <mergeCell ref="C345:D345"/>
    <mergeCell ref="A346:G346"/>
    <mergeCell ref="A347:B347"/>
    <mergeCell ref="E350:F350"/>
    <mergeCell ref="E339:F339"/>
    <mergeCell ref="E340:F340"/>
    <mergeCell ref="E341:F341"/>
    <mergeCell ref="E342:F342"/>
    <mergeCell ref="E343:F343"/>
    <mergeCell ref="E357:F357"/>
    <mergeCell ref="E358:F358"/>
    <mergeCell ref="C359:D359"/>
    <mergeCell ref="A360:G360"/>
    <mergeCell ref="A361:B361"/>
    <mergeCell ref="A351:B351"/>
    <mergeCell ref="E353:F353"/>
    <mergeCell ref="E354:F354"/>
    <mergeCell ref="E355:F355"/>
    <mergeCell ref="E356:F356"/>
    <mergeCell ref="E370:F370"/>
    <mergeCell ref="E371:F371"/>
    <mergeCell ref="E372:F372"/>
    <mergeCell ref="E364:F364"/>
    <mergeCell ref="A365:B365"/>
    <mergeCell ref="E367:F367"/>
    <mergeCell ref="E368:F368"/>
    <mergeCell ref="E369:F369"/>
    <mergeCell ref="E389:F389"/>
    <mergeCell ref="A375:B375"/>
    <mergeCell ref="E378:F378"/>
    <mergeCell ref="A379:B379"/>
    <mergeCell ref="E387:F387"/>
    <mergeCell ref="E388:F388"/>
    <mergeCell ref="C373:D373"/>
    <mergeCell ref="A415:B415"/>
    <mergeCell ref="E417:F417"/>
    <mergeCell ref="E418:F418"/>
    <mergeCell ref="E432:F432"/>
    <mergeCell ref="E433:F433"/>
    <mergeCell ref="E434:F434"/>
    <mergeCell ref="E435:F435"/>
    <mergeCell ref="E436:F436"/>
    <mergeCell ref="A425:B425"/>
    <mergeCell ref="E428:F428"/>
    <mergeCell ref="A429:B429"/>
    <mergeCell ref="E431:F431"/>
    <mergeCell ref="E445:F445"/>
    <mergeCell ref="E446:F446"/>
    <mergeCell ref="E447:F447"/>
    <mergeCell ref="E448:F448"/>
    <mergeCell ref="E449:F449"/>
    <mergeCell ref="A439:B439"/>
    <mergeCell ref="E442:F442"/>
    <mergeCell ref="A443:B443"/>
    <mergeCell ref="A456:B456"/>
    <mergeCell ref="E459:F459"/>
    <mergeCell ref="E460:F460"/>
    <mergeCell ref="E461:F461"/>
    <mergeCell ref="E462:F462"/>
    <mergeCell ref="E450:F450"/>
    <mergeCell ref="C451:D451"/>
    <mergeCell ref="A452:G452"/>
    <mergeCell ref="A453:B453"/>
    <mergeCell ref="E455:F455"/>
    <mergeCell ref="E470:F470"/>
    <mergeCell ref="A471:B471"/>
    <mergeCell ref="E473:F473"/>
    <mergeCell ref="E474:F474"/>
    <mergeCell ref="E475:F475"/>
    <mergeCell ref="E463:F463"/>
    <mergeCell ref="E464:F464"/>
    <mergeCell ref="C465:D465"/>
    <mergeCell ref="A466:G466"/>
    <mergeCell ref="A467:B467"/>
    <mergeCell ref="A481:B481"/>
    <mergeCell ref="E484:F484"/>
    <mergeCell ref="A485:B485"/>
    <mergeCell ref="E494:F494"/>
    <mergeCell ref="E495:F495"/>
    <mergeCell ref="E476:F476"/>
    <mergeCell ref="E477:F477"/>
    <mergeCell ref="E478:F478"/>
    <mergeCell ref="C479:D479"/>
    <mergeCell ref="A480:G480"/>
    <mergeCell ref="A501:G501"/>
    <mergeCell ref="A502:B502"/>
    <mergeCell ref="E505:F505"/>
    <mergeCell ref="A506:B506"/>
    <mergeCell ref="E513:F513"/>
    <mergeCell ref="E496:F496"/>
    <mergeCell ref="E497:F497"/>
    <mergeCell ref="E498:F498"/>
    <mergeCell ref="E499:F499"/>
    <mergeCell ref="C500:D500"/>
    <mergeCell ref="C519:D519"/>
    <mergeCell ref="A520:G520"/>
    <mergeCell ref="A521:B521"/>
    <mergeCell ref="E523:F523"/>
    <mergeCell ref="A524:B524"/>
    <mergeCell ref="E514:F514"/>
    <mergeCell ref="E515:F515"/>
    <mergeCell ref="E516:F516"/>
    <mergeCell ref="E517:F517"/>
    <mergeCell ref="E518:F518"/>
    <mergeCell ref="E543:F543"/>
    <mergeCell ref="C544:D544"/>
    <mergeCell ref="A545:G545"/>
    <mergeCell ref="E538:F538"/>
    <mergeCell ref="E539:F539"/>
    <mergeCell ref="E540:F540"/>
    <mergeCell ref="E541:F541"/>
    <mergeCell ref="E542:F542"/>
    <mergeCell ref="E556:F556"/>
    <mergeCell ref="E548:F548"/>
    <mergeCell ref="A563:G563"/>
    <mergeCell ref="E573:F573"/>
    <mergeCell ref="E566:F566"/>
    <mergeCell ref="A564:B564"/>
    <mergeCell ref="A567:B567"/>
    <mergeCell ref="E591:F591"/>
    <mergeCell ref="E574:F574"/>
    <mergeCell ref="E575:F575"/>
    <mergeCell ref="E576:F576"/>
    <mergeCell ref="E577:F577"/>
    <mergeCell ref="E578:F578"/>
    <mergeCell ref="C579:D579"/>
    <mergeCell ref="A580:G580"/>
    <mergeCell ref="A581:B581"/>
    <mergeCell ref="E585:F585"/>
    <mergeCell ref="A586:B586"/>
    <mergeCell ref="C597:D597"/>
    <mergeCell ref="A598:G598"/>
    <mergeCell ref="A599:B599"/>
    <mergeCell ref="E602:F602"/>
    <mergeCell ref="A603:B603"/>
    <mergeCell ref="E592:F592"/>
    <mergeCell ref="E593:F593"/>
    <mergeCell ref="E594:F594"/>
    <mergeCell ref="E595:F595"/>
    <mergeCell ref="E596:F596"/>
    <mergeCell ref="E611:F611"/>
    <mergeCell ref="E610:F610"/>
    <mergeCell ref="E612:F612"/>
    <mergeCell ref="E613:F613"/>
    <mergeCell ref="E614:F614"/>
    <mergeCell ref="E615:F615"/>
    <mergeCell ref="C616:D616"/>
    <mergeCell ref="A617:G617"/>
    <mergeCell ref="E625:F625"/>
    <mergeCell ref="A618:B618"/>
    <mergeCell ref="E621:F621"/>
    <mergeCell ref="E629:F629"/>
    <mergeCell ref="E630:F630"/>
    <mergeCell ref="A622:B622"/>
    <mergeCell ref="E626:F626"/>
    <mergeCell ref="E627:F627"/>
    <mergeCell ref="E628:F628"/>
    <mergeCell ref="C631:D631"/>
    <mergeCell ref="A632:G632"/>
    <mergeCell ref="A633:B633"/>
    <mergeCell ref="E703:F703"/>
    <mergeCell ref="E690:F690"/>
    <mergeCell ref="E691:F691"/>
    <mergeCell ref="C692:D692"/>
    <mergeCell ref="A693:G693"/>
    <mergeCell ref="E697:F697"/>
    <mergeCell ref="A698:B698"/>
    <mergeCell ref="A701:B701"/>
    <mergeCell ref="A694:B694"/>
    <mergeCell ref="E700:F700"/>
    <mergeCell ref="E722:F722"/>
    <mergeCell ref="E704:F704"/>
    <mergeCell ref="E705:F705"/>
    <mergeCell ref="E706:F706"/>
    <mergeCell ref="E707:F707"/>
    <mergeCell ref="E708:F708"/>
    <mergeCell ref="C709:D709"/>
    <mergeCell ref="A710:G710"/>
    <mergeCell ref="A711:B711"/>
    <mergeCell ref="E713:F713"/>
    <mergeCell ref="A714:B714"/>
    <mergeCell ref="E717:F717"/>
    <mergeCell ref="E718:F718"/>
    <mergeCell ref="E719:F719"/>
    <mergeCell ref="E720:F720"/>
    <mergeCell ref="E721:F721"/>
    <mergeCell ref="C723:D723"/>
    <mergeCell ref="A724:G724"/>
    <mergeCell ref="A725:B725"/>
    <mergeCell ref="E728:F728"/>
    <mergeCell ref="A729:B729"/>
    <mergeCell ref="E733:F733"/>
    <mergeCell ref="E734:F734"/>
    <mergeCell ref="E735:F735"/>
    <mergeCell ref="E736:F736"/>
    <mergeCell ref="E737:F737"/>
    <mergeCell ref="C739:D739"/>
    <mergeCell ref="A740:G740"/>
    <mergeCell ref="A741:B741"/>
    <mergeCell ref="E738:F738"/>
    <mergeCell ref="E757:F757"/>
    <mergeCell ref="E758:F758"/>
    <mergeCell ref="E744:F744"/>
    <mergeCell ref="A745:B745"/>
    <mergeCell ref="E754:F754"/>
    <mergeCell ref="E755:F755"/>
    <mergeCell ref="E759:F759"/>
    <mergeCell ref="E756:F756"/>
    <mergeCell ref="C760:D760"/>
    <mergeCell ref="A761:G761"/>
    <mergeCell ref="A762:B762"/>
    <mergeCell ref="E802:F802"/>
    <mergeCell ref="E791:F791"/>
    <mergeCell ref="E792:F792"/>
    <mergeCell ref="A803:B803"/>
    <mergeCell ref="E773:F773"/>
    <mergeCell ref="E774:F774"/>
    <mergeCell ref="E775:F775"/>
    <mergeCell ref="E776:F776"/>
    <mergeCell ref="A799:B799"/>
    <mergeCell ref="E765:F765"/>
    <mergeCell ref="A766:B766"/>
    <mergeCell ref="E777:F777"/>
    <mergeCell ref="E778:F778"/>
    <mergeCell ref="C779:D779"/>
    <mergeCell ref="A780:G780"/>
    <mergeCell ref="E784:F784"/>
    <mergeCell ref="A785:B785"/>
    <mergeCell ref="E793:F793"/>
    <mergeCell ref="E794:F794"/>
    <mergeCell ref="E826:F826"/>
    <mergeCell ref="E827:F827"/>
    <mergeCell ref="C828:D828"/>
    <mergeCell ref="A829:G829"/>
    <mergeCell ref="A830:B830"/>
    <mergeCell ref="E837:F837"/>
    <mergeCell ref="E840:F840"/>
    <mergeCell ref="E841:F841"/>
    <mergeCell ref="E842:F842"/>
    <mergeCell ref="E833:F833"/>
    <mergeCell ref="A834:B834"/>
    <mergeCell ref="E838:F838"/>
    <mergeCell ref="E839:F839"/>
    <mergeCell ref="E854:F854"/>
    <mergeCell ref="E855:F855"/>
    <mergeCell ref="C843:D843"/>
    <mergeCell ref="A844:G844"/>
    <mergeCell ref="A845:B845"/>
    <mergeCell ref="E848:F848"/>
    <mergeCell ref="A849:B849"/>
    <mergeCell ref="A861:G861"/>
    <mergeCell ref="E865:F865"/>
    <mergeCell ref="E856:F856"/>
    <mergeCell ref="E857:F857"/>
    <mergeCell ref="E858:F858"/>
    <mergeCell ref="E859:F859"/>
    <mergeCell ref="C860:D860"/>
    <mergeCell ref="A862:G862"/>
    <mergeCell ref="E863:F863"/>
    <mergeCell ref="E864:F864"/>
    <mergeCell ref="E866:F866"/>
    <mergeCell ref="E867:F867"/>
    <mergeCell ref="C868:D868"/>
    <mergeCell ref="E879:F879"/>
    <mergeCell ref="E872:F872"/>
    <mergeCell ref="A869:G869"/>
    <mergeCell ref="A870:B870"/>
    <mergeCell ref="A873:B873"/>
    <mergeCell ref="E875:F875"/>
    <mergeCell ref="E876:F876"/>
    <mergeCell ref="E877:F877"/>
    <mergeCell ref="E878:F878"/>
    <mergeCell ref="E880:F880"/>
    <mergeCell ref="E893:F893"/>
    <mergeCell ref="E885:F885"/>
    <mergeCell ref="E903:F903"/>
    <mergeCell ref="E904:F904"/>
    <mergeCell ref="A897:B897"/>
    <mergeCell ref="E900:F900"/>
    <mergeCell ref="C895:D895"/>
    <mergeCell ref="A896:G896"/>
    <mergeCell ref="A901:B901"/>
    <mergeCell ref="E890:F890"/>
    <mergeCell ref="E891:F891"/>
    <mergeCell ref="E892:F892"/>
    <mergeCell ref="E894:F894"/>
    <mergeCell ref="C940:D940"/>
    <mergeCell ref="A941:G941"/>
    <mergeCell ref="A942:B942"/>
    <mergeCell ref="E928:F928"/>
    <mergeCell ref="E918:F918"/>
    <mergeCell ref="E920:F920"/>
    <mergeCell ref="E921:F921"/>
    <mergeCell ref="E922:F922"/>
    <mergeCell ref="C923:D923"/>
    <mergeCell ref="A924:G924"/>
    <mergeCell ref="A925:B925"/>
    <mergeCell ref="E919:F919"/>
    <mergeCell ref="A929:B929"/>
    <mergeCell ref="E931:F931"/>
    <mergeCell ref="A932:B932"/>
    <mergeCell ref="E934:F934"/>
    <mergeCell ref="E935:F935"/>
    <mergeCell ref="E936:F936"/>
    <mergeCell ref="E937:F937"/>
    <mergeCell ref="E938:F938"/>
    <mergeCell ref="E939:F939"/>
    <mergeCell ref="E949:F949"/>
    <mergeCell ref="E944:F944"/>
    <mergeCell ref="E945:F945"/>
    <mergeCell ref="E946:F946"/>
    <mergeCell ref="E964:F964"/>
    <mergeCell ref="E965:F965"/>
    <mergeCell ref="A952:B952"/>
    <mergeCell ref="A951:G951"/>
    <mergeCell ref="C950:D950"/>
    <mergeCell ref="E954:F954"/>
    <mergeCell ref="A955:B955"/>
    <mergeCell ref="E960:F960"/>
    <mergeCell ref="E961:F961"/>
    <mergeCell ref="E962:F962"/>
    <mergeCell ref="E963:F963"/>
    <mergeCell ref="E947:F947"/>
    <mergeCell ref="E948:F948"/>
  </mergeCells>
  <pageMargins left="0.27777777777777779" right="0.27777777777777779" top="0.27777777777777779" bottom="0.27777777777777779" header="0" footer="0"/>
  <pageSetup paperSize="9" scale="61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72"/>
  <sheetViews>
    <sheetView view="pageBreakPreview" topLeftCell="A28" zoomScale="55" zoomScaleNormal="100" zoomScaleSheetLayoutView="55" workbookViewId="0">
      <selection activeCell="B17" sqref="B17"/>
    </sheetView>
  </sheetViews>
  <sheetFormatPr defaultRowHeight="15"/>
  <cols>
    <col min="1" max="1" width="10.28515625" customWidth="1"/>
    <col min="2" max="2" width="62.85546875" customWidth="1"/>
    <col min="3" max="3" width="12.42578125" customWidth="1"/>
    <col min="4" max="4" width="11.28515625" customWidth="1"/>
    <col min="5" max="5" width="14.5703125" customWidth="1"/>
    <col min="6" max="6" width="25.5703125" customWidth="1"/>
    <col min="7" max="7" width="17.140625" customWidth="1"/>
  </cols>
  <sheetData>
    <row r="1" spans="1:7" ht="72" customHeight="1" thickTop="1">
      <c r="A1" s="161"/>
      <c r="B1" s="162"/>
      <c r="C1" s="162"/>
      <c r="D1" s="162"/>
      <c r="E1" s="162"/>
      <c r="F1" s="162"/>
      <c r="G1" s="163"/>
    </row>
    <row r="2" spans="1:7" ht="10.15" customHeight="1">
      <c r="A2" s="164"/>
      <c r="B2" s="165"/>
      <c r="C2" s="165"/>
      <c r="D2" s="165"/>
      <c r="E2" s="165"/>
      <c r="F2" s="165"/>
      <c r="G2" s="166"/>
    </row>
    <row r="3" spans="1:7" ht="19.899999999999999" customHeight="1">
      <c r="A3" s="164"/>
      <c r="B3" s="165"/>
      <c r="C3" s="165"/>
      <c r="D3" s="165"/>
      <c r="E3" s="165"/>
      <c r="F3" s="165"/>
      <c r="G3" s="166"/>
    </row>
    <row r="4" spans="1:7" ht="15" customHeight="1">
      <c r="A4" s="164"/>
      <c r="B4" s="165"/>
      <c r="C4" s="165"/>
      <c r="D4" s="165"/>
      <c r="E4" s="165"/>
      <c r="F4" s="165"/>
      <c r="G4" s="166"/>
    </row>
    <row r="5" spans="1:7" ht="19.899999999999999" customHeight="1">
      <c r="A5" s="164"/>
      <c r="B5" s="165"/>
      <c r="C5" s="165"/>
      <c r="D5" s="165"/>
      <c r="E5" s="165"/>
      <c r="F5" s="165"/>
      <c r="G5" s="166"/>
    </row>
    <row r="6" spans="1:7" ht="15" customHeight="1" thickBot="1">
      <c r="A6" s="167"/>
      <c r="B6" s="168"/>
      <c r="C6" s="168"/>
      <c r="D6" s="168"/>
      <c r="E6" s="168"/>
      <c r="F6" s="168"/>
      <c r="G6" s="169"/>
    </row>
    <row r="7" spans="1:7" ht="42.75" customHeight="1" thickTop="1" thickBot="1">
      <c r="A7" s="170" t="s">
        <v>69</v>
      </c>
      <c r="B7" s="170"/>
      <c r="C7" s="170"/>
      <c r="D7" s="204" t="s">
        <v>344</v>
      </c>
      <c r="E7" s="205"/>
      <c r="F7" s="22" t="s">
        <v>345</v>
      </c>
      <c r="G7" s="23"/>
    </row>
    <row r="8" spans="1:7" ht="42.75" customHeight="1" thickTop="1" thickBot="1">
      <c r="A8" s="174" t="s">
        <v>346</v>
      </c>
      <c r="B8" s="175"/>
      <c r="C8" s="175"/>
      <c r="D8" s="175"/>
      <c r="E8" s="176"/>
      <c r="F8" s="24" t="s">
        <v>73</v>
      </c>
      <c r="G8" s="25">
        <f>ORCAMENTO!J98</f>
        <v>363330.9</v>
      </c>
    </row>
    <row r="9" spans="1:7" ht="55.15" customHeight="1" thickTop="1" thickBot="1">
      <c r="A9" s="206" t="s">
        <v>787</v>
      </c>
      <c r="B9" s="207"/>
      <c r="C9" s="208"/>
      <c r="D9" s="26" t="s">
        <v>347</v>
      </c>
      <c r="E9" s="206"/>
      <c r="F9" s="207"/>
      <c r="G9" s="208"/>
    </row>
    <row r="10" spans="1:7" ht="7.9" customHeight="1" thickTop="1" thickBot="1">
      <c r="A10" s="238"/>
      <c r="B10" s="239"/>
      <c r="C10" s="239"/>
      <c r="D10" s="239"/>
      <c r="E10" s="239"/>
      <c r="F10" s="239"/>
      <c r="G10" s="240"/>
    </row>
    <row r="11" spans="1:7" ht="14.45" customHeight="1" thickTop="1">
      <c r="A11" s="213" t="s">
        <v>782</v>
      </c>
      <c r="B11" s="214"/>
      <c r="C11" s="214"/>
      <c r="D11" s="214"/>
      <c r="E11" s="214"/>
      <c r="F11" s="214"/>
      <c r="G11" s="215"/>
    </row>
    <row r="12" spans="1:7">
      <c r="A12" s="191" t="s">
        <v>578</v>
      </c>
      <c r="B12" s="192"/>
      <c r="C12" s="110" t="s">
        <v>75</v>
      </c>
      <c r="D12" s="110" t="s">
        <v>76</v>
      </c>
      <c r="E12" s="110" t="s">
        <v>406</v>
      </c>
      <c r="F12" s="110" t="s">
        <v>407</v>
      </c>
      <c r="G12" s="114" t="s">
        <v>408</v>
      </c>
    </row>
    <row r="13" spans="1:7" ht="22.5">
      <c r="A13" s="115" t="s">
        <v>579</v>
      </c>
      <c r="B13" s="122" t="s">
        <v>889</v>
      </c>
      <c r="C13" s="105" t="s">
        <v>581</v>
      </c>
      <c r="D13" s="105" t="s">
        <v>85</v>
      </c>
      <c r="E13" s="107">
        <v>1</v>
      </c>
      <c r="F13" s="108">
        <v>54.5</v>
      </c>
      <c r="G13" s="116">
        <v>54.5</v>
      </c>
    </row>
    <row r="14" spans="1:7">
      <c r="A14" s="117"/>
      <c r="B14" s="109"/>
      <c r="C14" s="109"/>
      <c r="D14" s="109"/>
      <c r="E14" s="189" t="s">
        <v>582</v>
      </c>
      <c r="F14" s="190"/>
      <c r="G14" s="118">
        <v>54.5</v>
      </c>
    </row>
    <row r="15" spans="1:7" ht="14.45" customHeight="1">
      <c r="A15" s="191" t="s">
        <v>405</v>
      </c>
      <c r="B15" s="192"/>
      <c r="C15" s="110" t="s">
        <v>75</v>
      </c>
      <c r="D15" s="110" t="s">
        <v>76</v>
      </c>
      <c r="E15" s="110" t="s">
        <v>406</v>
      </c>
      <c r="F15" s="110" t="s">
        <v>407</v>
      </c>
      <c r="G15" s="114" t="s">
        <v>408</v>
      </c>
    </row>
    <row r="16" spans="1:7">
      <c r="A16" s="115" t="s">
        <v>541</v>
      </c>
      <c r="B16" s="106" t="s">
        <v>410</v>
      </c>
      <c r="C16" s="105" t="s">
        <v>77</v>
      </c>
      <c r="D16" s="105" t="s">
        <v>411</v>
      </c>
      <c r="E16" s="107">
        <v>1</v>
      </c>
      <c r="F16" s="108">
        <v>7.2747999999999999</v>
      </c>
      <c r="G16" s="116">
        <v>7.27</v>
      </c>
    </row>
    <row r="17" spans="1:7">
      <c r="A17" s="115" t="s">
        <v>542</v>
      </c>
      <c r="B17" s="106" t="s">
        <v>543</v>
      </c>
      <c r="C17" s="105" t="s">
        <v>77</v>
      </c>
      <c r="D17" s="105" t="s">
        <v>411</v>
      </c>
      <c r="E17" s="107">
        <v>1</v>
      </c>
      <c r="F17" s="108">
        <v>9.2492999999999999</v>
      </c>
      <c r="G17" s="116">
        <v>9.25</v>
      </c>
    </row>
    <row r="18" spans="1:7" ht="14.45" customHeight="1">
      <c r="A18" s="117"/>
      <c r="B18" s="109"/>
      <c r="C18" s="109"/>
      <c r="D18" s="109"/>
      <c r="E18" s="189" t="s">
        <v>414</v>
      </c>
      <c r="F18" s="190"/>
      <c r="G18" s="118">
        <v>16.52</v>
      </c>
    </row>
    <row r="19" spans="1:7" ht="14.45" customHeight="1">
      <c r="A19" s="117"/>
      <c r="B19" s="109"/>
      <c r="C19" s="109"/>
      <c r="D19" s="109"/>
      <c r="E19" s="187" t="s">
        <v>424</v>
      </c>
      <c r="F19" s="188"/>
      <c r="G19" s="119">
        <v>71.02</v>
      </c>
    </row>
    <row r="20" spans="1:7" ht="14.45" customHeight="1">
      <c r="A20" s="117"/>
      <c r="C20" s="109"/>
      <c r="D20" s="109"/>
      <c r="E20" s="187" t="s">
        <v>425</v>
      </c>
      <c r="F20" s="188"/>
      <c r="G20" s="119">
        <v>14.78</v>
      </c>
    </row>
    <row r="21" spans="1:7" ht="14.45" customHeight="1">
      <c r="A21" s="117"/>
      <c r="B21" s="109"/>
      <c r="C21" s="109"/>
      <c r="D21" s="109"/>
      <c r="E21" s="187" t="s">
        <v>426</v>
      </c>
      <c r="F21" s="188"/>
      <c r="G21" s="119">
        <v>85.8</v>
      </c>
    </row>
    <row r="22" spans="1:7" ht="14.45" customHeight="1">
      <c r="A22" s="117"/>
      <c r="B22" s="109"/>
      <c r="C22" s="109"/>
      <c r="D22" s="109"/>
      <c r="E22" s="187" t="s">
        <v>427</v>
      </c>
      <c r="F22" s="188"/>
      <c r="G22" s="119">
        <v>24.882000000000001</v>
      </c>
    </row>
    <row r="23" spans="1:7">
      <c r="A23" s="117"/>
      <c r="B23" s="109"/>
      <c r="C23" s="109"/>
      <c r="D23" s="109"/>
      <c r="E23" s="187" t="s">
        <v>428</v>
      </c>
      <c r="F23" s="188"/>
      <c r="G23" s="119">
        <v>110.68</v>
      </c>
    </row>
    <row r="24" spans="1:7">
      <c r="A24" s="117"/>
      <c r="B24" s="109"/>
      <c r="C24" s="196" t="s">
        <v>0</v>
      </c>
      <c r="D24" s="197"/>
      <c r="E24" s="109"/>
      <c r="F24" s="109"/>
      <c r="G24" s="120"/>
    </row>
    <row r="25" spans="1:7">
      <c r="A25" s="201" t="s">
        <v>888</v>
      </c>
      <c r="B25" s="202"/>
      <c r="C25" s="202"/>
      <c r="D25" s="202"/>
      <c r="E25" s="202"/>
      <c r="F25" s="202"/>
      <c r="G25" s="203"/>
    </row>
    <row r="26" spans="1:7" ht="14.45" customHeight="1">
      <c r="A26" s="191" t="s">
        <v>405</v>
      </c>
      <c r="B26" s="192"/>
      <c r="C26" s="110" t="s">
        <v>75</v>
      </c>
      <c r="D26" s="110" t="s">
        <v>76</v>
      </c>
      <c r="E26" s="110" t="s">
        <v>406</v>
      </c>
      <c r="F26" s="110" t="s">
        <v>407</v>
      </c>
      <c r="G26" s="114" t="s">
        <v>408</v>
      </c>
    </row>
    <row r="27" spans="1:7">
      <c r="A27" s="115" t="s">
        <v>541</v>
      </c>
      <c r="B27" s="106" t="s">
        <v>410</v>
      </c>
      <c r="C27" s="105" t="s">
        <v>77</v>
      </c>
      <c r="D27" s="105" t="s">
        <v>411</v>
      </c>
      <c r="E27" s="107">
        <v>1</v>
      </c>
      <c r="F27" s="108">
        <v>7.2747999999999999</v>
      </c>
      <c r="G27" s="116">
        <v>7.27</v>
      </c>
    </row>
    <row r="28" spans="1:7">
      <c r="A28" s="115" t="s">
        <v>542</v>
      </c>
      <c r="B28" s="106" t="s">
        <v>543</v>
      </c>
      <c r="C28" s="105" t="s">
        <v>77</v>
      </c>
      <c r="D28" s="105" t="s">
        <v>411</v>
      </c>
      <c r="E28" s="107">
        <v>1</v>
      </c>
      <c r="F28" s="108">
        <v>9.2492999999999999</v>
      </c>
      <c r="G28" s="116">
        <v>9.25</v>
      </c>
    </row>
    <row r="29" spans="1:7" ht="14.45" customHeight="1">
      <c r="A29" s="117"/>
      <c r="B29" s="109"/>
      <c r="C29" s="109"/>
      <c r="D29" s="109"/>
      <c r="E29" s="189" t="s">
        <v>414</v>
      </c>
      <c r="F29" s="190"/>
      <c r="G29" s="118">
        <v>16.52</v>
      </c>
    </row>
    <row r="30" spans="1:7">
      <c r="A30" s="191" t="s">
        <v>415</v>
      </c>
      <c r="B30" s="192"/>
      <c r="C30" s="110" t="s">
        <v>75</v>
      </c>
      <c r="D30" s="110" t="s">
        <v>76</v>
      </c>
      <c r="E30" s="110" t="s">
        <v>406</v>
      </c>
      <c r="F30" s="110" t="s">
        <v>407</v>
      </c>
      <c r="G30" s="114" t="s">
        <v>408</v>
      </c>
    </row>
    <row r="31" spans="1:7" ht="22.5">
      <c r="A31" s="115" t="s">
        <v>583</v>
      </c>
      <c r="B31" s="122" t="s">
        <v>890</v>
      </c>
      <c r="C31" s="105" t="s">
        <v>581</v>
      </c>
      <c r="D31" s="105" t="s">
        <v>85</v>
      </c>
      <c r="E31" s="107">
        <v>1</v>
      </c>
      <c r="F31" s="108">
        <v>33.33</v>
      </c>
      <c r="G31" s="116">
        <v>33.33</v>
      </c>
    </row>
    <row r="32" spans="1:7">
      <c r="A32" s="117"/>
      <c r="B32" s="109"/>
      <c r="C32" s="109"/>
      <c r="D32" s="109"/>
      <c r="E32" s="189" t="s">
        <v>423</v>
      </c>
      <c r="F32" s="190"/>
      <c r="G32" s="118">
        <v>33.33</v>
      </c>
    </row>
    <row r="33" spans="1:7" ht="14.45" customHeight="1">
      <c r="A33" s="117"/>
      <c r="B33" s="109"/>
      <c r="C33" s="109"/>
      <c r="D33" s="109"/>
      <c r="E33" s="187" t="s">
        <v>424</v>
      </c>
      <c r="F33" s="188"/>
      <c r="G33" s="119">
        <v>49.85</v>
      </c>
    </row>
    <row r="34" spans="1:7" ht="14.45" customHeight="1">
      <c r="A34" s="117"/>
      <c r="B34" s="109"/>
      <c r="C34" s="109"/>
      <c r="D34" s="109"/>
      <c r="E34" s="187" t="s">
        <v>425</v>
      </c>
      <c r="F34" s="188"/>
      <c r="G34" s="119">
        <v>14.78</v>
      </c>
    </row>
    <row r="35" spans="1:7" ht="14.45" customHeight="1">
      <c r="A35" s="117"/>
      <c r="B35" s="109"/>
      <c r="C35" s="109"/>
      <c r="D35" s="109"/>
      <c r="E35" s="187" t="s">
        <v>426</v>
      </c>
      <c r="F35" s="188"/>
      <c r="G35" s="119">
        <v>64.63</v>
      </c>
    </row>
    <row r="36" spans="1:7" ht="14.45" customHeight="1">
      <c r="A36" s="117"/>
      <c r="B36" s="109"/>
      <c r="C36" s="109"/>
      <c r="D36" s="109"/>
      <c r="E36" s="187" t="s">
        <v>427</v>
      </c>
      <c r="F36" s="188"/>
      <c r="G36" s="119">
        <v>18.742699999999999</v>
      </c>
    </row>
    <row r="37" spans="1:7">
      <c r="A37" s="117"/>
      <c r="B37" s="109"/>
      <c r="C37" s="109"/>
      <c r="D37" s="109"/>
      <c r="E37" s="187" t="s">
        <v>428</v>
      </c>
      <c r="F37" s="188"/>
      <c r="G37" s="119">
        <v>83.37</v>
      </c>
    </row>
    <row r="38" spans="1:7">
      <c r="A38" s="117"/>
      <c r="B38" s="109"/>
      <c r="C38" s="196" t="s">
        <v>0</v>
      </c>
      <c r="D38" s="197"/>
      <c r="E38" s="109"/>
      <c r="F38" s="109"/>
      <c r="G38" s="120"/>
    </row>
    <row r="39" spans="1:7" ht="14.45" customHeight="1">
      <c r="A39" s="193" t="s">
        <v>785</v>
      </c>
      <c r="B39" s="194"/>
      <c r="C39" s="194"/>
      <c r="D39" s="194"/>
      <c r="E39" s="194"/>
      <c r="F39" s="194"/>
      <c r="G39" s="195"/>
    </row>
    <row r="40" spans="1:7">
      <c r="A40" s="191" t="s">
        <v>415</v>
      </c>
      <c r="B40" s="192"/>
      <c r="C40" s="110" t="s">
        <v>75</v>
      </c>
      <c r="D40" s="110" t="s">
        <v>76</v>
      </c>
      <c r="E40" s="110" t="s">
        <v>406</v>
      </c>
      <c r="F40" s="110" t="s">
        <v>407</v>
      </c>
      <c r="G40" s="114" t="s">
        <v>408</v>
      </c>
    </row>
    <row r="41" spans="1:7" ht="23.45" customHeight="1">
      <c r="A41" s="115" t="s">
        <v>750</v>
      </c>
      <c r="B41" s="106" t="s">
        <v>751</v>
      </c>
      <c r="C41" s="105" t="s">
        <v>81</v>
      </c>
      <c r="D41" s="105" t="s">
        <v>78</v>
      </c>
      <c r="E41" s="107">
        <v>1</v>
      </c>
      <c r="F41" s="108">
        <v>15.03</v>
      </c>
      <c r="G41" s="116">
        <v>15.03</v>
      </c>
    </row>
    <row r="42" spans="1:7">
      <c r="A42" s="117"/>
      <c r="B42" s="109"/>
      <c r="C42" s="109"/>
      <c r="D42" s="109"/>
      <c r="E42" s="189" t="s">
        <v>423</v>
      </c>
      <c r="F42" s="190"/>
      <c r="G42" s="118">
        <v>15.03</v>
      </c>
    </row>
    <row r="43" spans="1:7" ht="14.45" customHeight="1">
      <c r="A43" s="191" t="s">
        <v>445</v>
      </c>
      <c r="B43" s="192"/>
      <c r="C43" s="110" t="s">
        <v>75</v>
      </c>
      <c r="D43" s="110" t="s">
        <v>76</v>
      </c>
      <c r="E43" s="110" t="s">
        <v>406</v>
      </c>
      <c r="F43" s="110" t="s">
        <v>407</v>
      </c>
      <c r="G43" s="114" t="s">
        <v>408</v>
      </c>
    </row>
    <row r="44" spans="1:7" ht="14.45" customHeight="1">
      <c r="A44" s="115" t="s">
        <v>752</v>
      </c>
      <c r="B44" s="106" t="s">
        <v>753</v>
      </c>
      <c r="C44" s="105" t="s">
        <v>81</v>
      </c>
      <c r="D44" s="105" t="s">
        <v>411</v>
      </c>
      <c r="E44" s="107">
        <v>0.2</v>
      </c>
      <c r="F44" s="108">
        <v>11.05</v>
      </c>
      <c r="G44" s="116">
        <v>2.21</v>
      </c>
    </row>
    <row r="45" spans="1:7">
      <c r="A45" s="115" t="s">
        <v>458</v>
      </c>
      <c r="B45" s="106" t="s">
        <v>459</v>
      </c>
      <c r="C45" s="105" t="s">
        <v>81</v>
      </c>
      <c r="D45" s="105" t="s">
        <v>411</v>
      </c>
      <c r="E45" s="107">
        <v>0.2</v>
      </c>
      <c r="F45" s="108">
        <v>9.18</v>
      </c>
      <c r="G45" s="116">
        <v>1.84</v>
      </c>
    </row>
    <row r="46" spans="1:7">
      <c r="A46" s="117"/>
      <c r="B46" s="109"/>
      <c r="C46" s="109"/>
      <c r="D46" s="109"/>
      <c r="E46" s="189" t="s">
        <v>454</v>
      </c>
      <c r="F46" s="190"/>
      <c r="G46" s="118">
        <v>4.05</v>
      </c>
    </row>
    <row r="47" spans="1:7" ht="14.45" customHeight="1">
      <c r="A47" s="117"/>
      <c r="B47" s="109"/>
      <c r="C47" s="109"/>
      <c r="D47" s="109"/>
      <c r="E47" s="187" t="s">
        <v>424</v>
      </c>
      <c r="F47" s="188"/>
      <c r="G47" s="119">
        <v>19.079999999999998</v>
      </c>
    </row>
    <row r="48" spans="1:7">
      <c r="A48" s="117"/>
      <c r="B48" s="109"/>
      <c r="C48" s="109"/>
      <c r="D48" s="109"/>
      <c r="E48" s="187" t="s">
        <v>425</v>
      </c>
      <c r="F48" s="188"/>
      <c r="G48" s="119">
        <v>2.08</v>
      </c>
    </row>
    <row r="49" spans="1:7" ht="14.45" customHeight="1">
      <c r="A49" s="117"/>
      <c r="B49" s="109"/>
      <c r="C49" s="109"/>
      <c r="D49" s="109"/>
      <c r="E49" s="187" t="s">
        <v>426</v>
      </c>
      <c r="F49" s="188"/>
      <c r="G49" s="119">
        <v>21.16</v>
      </c>
    </row>
    <row r="50" spans="1:7">
      <c r="A50" s="117"/>
      <c r="B50" s="109"/>
      <c r="C50" s="109"/>
      <c r="D50" s="109"/>
      <c r="E50" s="187" t="s">
        <v>427</v>
      </c>
      <c r="F50" s="188"/>
      <c r="G50" s="119">
        <v>6.1364000000000001</v>
      </c>
    </row>
    <row r="51" spans="1:7" ht="14.45" customHeight="1">
      <c r="A51" s="117"/>
      <c r="B51" s="109"/>
      <c r="C51" s="109"/>
      <c r="D51" s="109"/>
      <c r="E51" s="187" t="s">
        <v>428</v>
      </c>
      <c r="F51" s="188"/>
      <c r="G51" s="119">
        <v>27.3</v>
      </c>
    </row>
    <row r="52" spans="1:7">
      <c r="A52" s="123"/>
      <c r="B52" s="11"/>
      <c r="C52" s="11"/>
      <c r="D52" s="11"/>
      <c r="E52" s="231" t="s">
        <v>427</v>
      </c>
      <c r="F52" s="230"/>
      <c r="G52" s="124">
        <v>50.045299999999997</v>
      </c>
    </row>
    <row r="53" spans="1:7">
      <c r="A53" s="123"/>
      <c r="B53" s="11"/>
      <c r="C53" s="11"/>
      <c r="D53" s="11"/>
      <c r="E53" s="231" t="s">
        <v>428</v>
      </c>
      <c r="F53" s="230"/>
      <c r="G53" s="124">
        <v>222.62</v>
      </c>
    </row>
    <row r="54" spans="1:7">
      <c r="A54" s="123"/>
      <c r="B54" s="11"/>
      <c r="C54" s="222" t="s">
        <v>0</v>
      </c>
      <c r="D54" s="223"/>
      <c r="E54" s="11"/>
      <c r="F54" s="11"/>
      <c r="G54" s="29"/>
    </row>
    <row r="55" spans="1:7">
      <c r="A55" s="232" t="s">
        <v>783</v>
      </c>
      <c r="B55" s="233"/>
      <c r="C55" s="233"/>
      <c r="D55" s="233"/>
      <c r="E55" s="233"/>
      <c r="F55" s="233"/>
      <c r="G55" s="234"/>
    </row>
    <row r="56" spans="1:7">
      <c r="A56" s="235"/>
      <c r="B56" s="236"/>
      <c r="C56" s="236"/>
      <c r="D56" s="236"/>
      <c r="E56" s="236"/>
      <c r="F56" s="236"/>
      <c r="G56" s="237"/>
    </row>
    <row r="57" spans="1:7">
      <c r="A57" s="123"/>
      <c r="B57" s="11"/>
      <c r="C57" s="11"/>
      <c r="D57" s="11"/>
      <c r="E57" s="231" t="s">
        <v>424</v>
      </c>
      <c r="F57" s="230"/>
      <c r="G57" s="124">
        <v>326.82</v>
      </c>
    </row>
    <row r="58" spans="1:7">
      <c r="A58" s="123"/>
      <c r="B58" s="11"/>
      <c r="C58" s="11"/>
      <c r="D58" s="11"/>
      <c r="E58" s="231" t="s">
        <v>639</v>
      </c>
      <c r="F58" s="230"/>
      <c r="G58" s="124">
        <v>0</v>
      </c>
    </row>
    <row r="59" spans="1:7">
      <c r="A59" s="123"/>
      <c r="B59" s="11"/>
      <c r="C59" s="11"/>
      <c r="D59" s="11"/>
      <c r="E59" s="231" t="s">
        <v>426</v>
      </c>
      <c r="F59" s="230"/>
      <c r="G59" s="124">
        <v>326.82</v>
      </c>
    </row>
    <row r="60" spans="1:7">
      <c r="A60" s="123"/>
      <c r="B60" s="11"/>
      <c r="C60" s="11"/>
      <c r="D60" s="11"/>
      <c r="E60" s="231" t="s">
        <v>427</v>
      </c>
      <c r="F60" s="230"/>
      <c r="G60" s="124">
        <v>94.777799999999999</v>
      </c>
    </row>
    <row r="61" spans="1:7">
      <c r="A61" s="123"/>
      <c r="B61" s="11"/>
      <c r="C61" s="11"/>
      <c r="D61" s="11"/>
      <c r="E61" s="231" t="s">
        <v>428</v>
      </c>
      <c r="F61" s="230"/>
      <c r="G61" s="124">
        <v>421.6</v>
      </c>
    </row>
    <row r="62" spans="1:7">
      <c r="A62" s="123"/>
      <c r="B62" s="11"/>
      <c r="C62" s="222" t="s">
        <v>0</v>
      </c>
      <c r="D62" s="223"/>
      <c r="E62" s="11"/>
      <c r="F62" s="11"/>
      <c r="G62" s="29"/>
    </row>
    <row r="63" spans="1:7">
      <c r="A63" s="232" t="s">
        <v>784</v>
      </c>
      <c r="B63" s="233"/>
      <c r="C63" s="233"/>
      <c r="D63" s="233"/>
      <c r="E63" s="233"/>
      <c r="F63" s="233"/>
      <c r="G63" s="234"/>
    </row>
    <row r="64" spans="1:7" ht="15.75" thickBot="1">
      <c r="A64" s="224"/>
      <c r="B64" s="225"/>
      <c r="C64" s="225"/>
      <c r="D64" s="225"/>
      <c r="E64" s="225"/>
      <c r="F64" s="225"/>
      <c r="G64" s="226"/>
    </row>
    <row r="65" spans="1:7" ht="15.75" thickTop="1">
      <c r="A65" s="123"/>
      <c r="B65" s="11"/>
      <c r="C65" s="11"/>
      <c r="D65" s="11"/>
      <c r="E65" s="227" t="s">
        <v>424</v>
      </c>
      <c r="F65" s="228"/>
      <c r="G65" s="126">
        <v>281.73</v>
      </c>
    </row>
    <row r="66" spans="1:7">
      <c r="A66" s="123"/>
      <c r="B66" s="11"/>
      <c r="C66" s="11"/>
      <c r="D66" s="11"/>
      <c r="E66" s="229" t="s">
        <v>639</v>
      </c>
      <c r="F66" s="230"/>
      <c r="G66" s="124">
        <v>0</v>
      </c>
    </row>
    <row r="67" spans="1:7">
      <c r="A67" s="123"/>
      <c r="B67" s="11"/>
      <c r="C67" s="11"/>
      <c r="D67" s="11"/>
      <c r="E67" s="229" t="s">
        <v>426</v>
      </c>
      <c r="F67" s="230"/>
      <c r="G67" s="124">
        <v>281.73</v>
      </c>
    </row>
    <row r="68" spans="1:7">
      <c r="A68" s="123"/>
      <c r="B68" s="11"/>
      <c r="C68" s="11"/>
      <c r="D68" s="11"/>
      <c r="E68" s="229" t="s">
        <v>427</v>
      </c>
      <c r="F68" s="230"/>
      <c r="G68" s="124">
        <v>81.701700000000002</v>
      </c>
    </row>
    <row r="69" spans="1:7" ht="15.75" thickBot="1">
      <c r="A69" s="123"/>
      <c r="B69" s="11"/>
      <c r="C69" s="11"/>
      <c r="D69" s="29"/>
      <c r="E69" s="220" t="s">
        <v>428</v>
      </c>
      <c r="F69" s="221"/>
      <c r="G69" s="125">
        <v>363.43</v>
      </c>
    </row>
    <row r="70" spans="1:7" ht="15.75" thickTop="1">
      <c r="A70" s="27"/>
      <c r="B70" s="11"/>
      <c r="C70" s="222" t="s">
        <v>0</v>
      </c>
      <c r="D70" s="223"/>
      <c r="E70" s="11"/>
      <c r="F70" s="11"/>
      <c r="G70" s="28"/>
    </row>
    <row r="72" spans="1:7">
      <c r="B72" s="30"/>
    </row>
  </sheetData>
  <mergeCells count="58">
    <mergeCell ref="A43:B43"/>
    <mergeCell ref="E46:F46"/>
    <mergeCell ref="E47:F47"/>
    <mergeCell ref="E48:F48"/>
    <mergeCell ref="A1:G6"/>
    <mergeCell ref="A7:C7"/>
    <mergeCell ref="D7:E7"/>
    <mergeCell ref="A8:E8"/>
    <mergeCell ref="A9:C9"/>
    <mergeCell ref="E9:G9"/>
    <mergeCell ref="A10:G10"/>
    <mergeCell ref="A11:G11"/>
    <mergeCell ref="A12:B12"/>
    <mergeCell ref="E14:F14"/>
    <mergeCell ref="A15:B15"/>
    <mergeCell ref="E18:F18"/>
    <mergeCell ref="E19:F19"/>
    <mergeCell ref="E20:F20"/>
    <mergeCell ref="E21:F21"/>
    <mergeCell ref="E22:F22"/>
    <mergeCell ref="E23:F23"/>
    <mergeCell ref="C24:D24"/>
    <mergeCell ref="A25:G25"/>
    <mergeCell ref="A26:B26"/>
    <mergeCell ref="E29:F29"/>
    <mergeCell ref="A30:B30"/>
    <mergeCell ref="E32:F32"/>
    <mergeCell ref="E33:F33"/>
    <mergeCell ref="E34:F34"/>
    <mergeCell ref="E35:F35"/>
    <mergeCell ref="E36:F36"/>
    <mergeCell ref="E37:F37"/>
    <mergeCell ref="C38:D38"/>
    <mergeCell ref="A39:G39"/>
    <mergeCell ref="A40:B40"/>
    <mergeCell ref="E42:F42"/>
    <mergeCell ref="E49:F49"/>
    <mergeCell ref="E50:F50"/>
    <mergeCell ref="E51:F51"/>
    <mergeCell ref="E52:F52"/>
    <mergeCell ref="E53:F53"/>
    <mergeCell ref="C54:D54"/>
    <mergeCell ref="A55:G55"/>
    <mergeCell ref="A56:G56"/>
    <mergeCell ref="E57:F57"/>
    <mergeCell ref="E58:F58"/>
    <mergeCell ref="E59:F59"/>
    <mergeCell ref="E60:F60"/>
    <mergeCell ref="E61:F61"/>
    <mergeCell ref="C62:D62"/>
    <mergeCell ref="A63:G63"/>
    <mergeCell ref="E69:F69"/>
    <mergeCell ref="C70:D70"/>
    <mergeCell ref="A64:G64"/>
    <mergeCell ref="E65:F65"/>
    <mergeCell ref="E66:F66"/>
    <mergeCell ref="E67:F67"/>
    <mergeCell ref="E68:F68"/>
  </mergeCells>
  <pageMargins left="0.27777777777777779" right="0.27777777777777779" top="0.27777777777777779" bottom="0.27777777777777779" header="0" footer="0"/>
  <pageSetup paperSize="9" scale="5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tabSelected="1" view="pageBreakPreview" topLeftCell="A28" zoomScale="70" zoomScaleSheetLayoutView="70" workbookViewId="0">
      <selection activeCell="L48" sqref="L48"/>
    </sheetView>
  </sheetViews>
  <sheetFormatPr defaultColWidth="8.85546875" defaultRowHeight="15"/>
  <cols>
    <col min="1" max="1" width="14.85546875" style="31" customWidth="1"/>
    <col min="2" max="2" width="36.140625" style="31" customWidth="1"/>
    <col min="3" max="3" width="20.140625" style="31" customWidth="1"/>
    <col min="4" max="4" width="15.140625" style="31" customWidth="1"/>
    <col min="5" max="5" width="19.5703125" style="31" customWidth="1"/>
    <col min="6" max="6" width="17.42578125" style="31" customWidth="1"/>
    <col min="7" max="7" width="20.28515625" style="31" customWidth="1"/>
    <col min="8" max="8" width="19.28515625" style="31" customWidth="1"/>
    <col min="9" max="9" width="13.140625" style="31" bestFit="1" customWidth="1"/>
    <col min="10" max="16384" width="8.85546875" style="31"/>
  </cols>
  <sheetData>
    <row r="1" spans="1:8">
      <c r="A1" s="245"/>
      <c r="B1" s="245"/>
      <c r="C1" s="245"/>
      <c r="D1" s="245"/>
      <c r="E1" s="245"/>
      <c r="F1" s="245"/>
      <c r="G1" s="245"/>
      <c r="H1" s="245"/>
    </row>
    <row r="2" spans="1:8">
      <c r="A2" s="245"/>
      <c r="B2" s="245"/>
      <c r="C2" s="245"/>
      <c r="D2" s="245"/>
      <c r="E2" s="245"/>
      <c r="F2" s="245"/>
      <c r="G2" s="245"/>
      <c r="H2" s="245"/>
    </row>
    <row r="3" spans="1:8">
      <c r="A3" s="245"/>
      <c r="B3" s="245"/>
      <c r="C3" s="245"/>
      <c r="D3" s="245"/>
      <c r="E3" s="245"/>
      <c r="F3" s="245"/>
      <c r="G3" s="245"/>
      <c r="H3" s="245"/>
    </row>
    <row r="4" spans="1:8" ht="26.25" customHeight="1">
      <c r="A4" s="245"/>
      <c r="B4" s="245"/>
      <c r="C4" s="245"/>
      <c r="D4" s="245"/>
      <c r="E4" s="245"/>
      <c r="F4" s="245"/>
      <c r="G4" s="245"/>
      <c r="H4" s="245"/>
    </row>
    <row r="5" spans="1:8">
      <c r="A5" s="245"/>
      <c r="B5" s="245"/>
      <c r="C5" s="245"/>
      <c r="D5" s="245"/>
      <c r="E5" s="245"/>
      <c r="F5" s="245"/>
      <c r="G5" s="245"/>
      <c r="H5" s="245"/>
    </row>
    <row r="6" spans="1:8" ht="15.75" thickBot="1">
      <c r="A6" s="265"/>
      <c r="B6" s="265"/>
      <c r="C6" s="265"/>
      <c r="D6" s="265"/>
      <c r="E6" s="265"/>
      <c r="F6" s="265"/>
      <c r="G6" s="265"/>
      <c r="H6" s="265"/>
    </row>
    <row r="7" spans="1:8" ht="24.75" customHeight="1" thickTop="1" thickBot="1">
      <c r="A7" s="266" t="s">
        <v>69</v>
      </c>
      <c r="B7" s="266"/>
      <c r="C7" s="266"/>
      <c r="D7" s="267" t="s">
        <v>815</v>
      </c>
      <c r="E7" s="266"/>
      <c r="F7" s="266"/>
      <c r="G7" s="32"/>
      <c r="H7" s="33"/>
    </row>
    <row r="8" spans="1:8" ht="25.5" customHeight="1" thickTop="1" thickBot="1">
      <c r="A8" s="268" t="str">
        <f>[1]ORÇAMENTO!A8</f>
        <v>OBRA: ESCOLA MUNICIPAL DE ENSINO FUNDAMENTAL JÚLIO CÉSAR.</v>
      </c>
      <c r="B8" s="269"/>
      <c r="C8" s="269"/>
      <c r="D8" s="269"/>
      <c r="E8" s="269"/>
      <c r="F8" s="269"/>
      <c r="G8" s="270"/>
      <c r="H8" s="33"/>
    </row>
    <row r="9" spans="1:8" ht="31.5" customHeight="1" thickTop="1" thickBot="1">
      <c r="A9" s="268" t="str">
        <f>[1]ORÇAMENTO!A9</f>
        <v>LOCAL DA OBRA: RODOVIA TRANSAMAZÔNICA KM 17 - COMUNIDADE BOA VISTA</v>
      </c>
      <c r="B9" s="269"/>
      <c r="C9" s="269"/>
      <c r="D9" s="271" t="str">
        <f>[1]ORÇAMENTO!H8</f>
        <v>VALOR DA OBRA:</v>
      </c>
      <c r="E9" s="272"/>
      <c r="F9" s="272"/>
      <c r="G9" s="34">
        <f>ORCAMENTO!J98</f>
        <v>363330.9</v>
      </c>
      <c r="H9" s="35"/>
    </row>
    <row r="10" spans="1:8" ht="15.75" thickTop="1">
      <c r="A10" s="256"/>
      <c r="B10" s="257"/>
      <c r="C10" s="257"/>
      <c r="D10" s="257"/>
      <c r="E10" s="257"/>
      <c r="F10" s="257"/>
      <c r="G10" s="257"/>
      <c r="H10" s="258"/>
    </row>
    <row r="11" spans="1:8">
      <c r="A11" s="259" t="s">
        <v>794</v>
      </c>
      <c r="B11" s="260"/>
      <c r="C11" s="260"/>
      <c r="D11" s="260"/>
      <c r="E11" s="260"/>
      <c r="F11" s="260"/>
      <c r="G11" s="260"/>
      <c r="H11" s="261"/>
    </row>
    <row r="12" spans="1:8">
      <c r="A12" s="259"/>
      <c r="B12" s="260"/>
      <c r="C12" s="260"/>
      <c r="D12" s="260"/>
      <c r="E12" s="260"/>
      <c r="F12" s="260"/>
      <c r="G12" s="260"/>
      <c r="H12" s="261"/>
    </row>
    <row r="13" spans="1:8" ht="15.75">
      <c r="A13" s="262" t="s">
        <v>795</v>
      </c>
      <c r="B13" s="263" t="s">
        <v>796</v>
      </c>
      <c r="C13" s="263" t="s">
        <v>797</v>
      </c>
      <c r="D13" s="264" t="s">
        <v>789</v>
      </c>
      <c r="E13" s="36" t="s">
        <v>798</v>
      </c>
      <c r="F13" s="36" t="s">
        <v>798</v>
      </c>
      <c r="G13" s="36" t="s">
        <v>798</v>
      </c>
      <c r="H13" s="37" t="s">
        <v>798</v>
      </c>
    </row>
    <row r="14" spans="1:8" ht="15.75">
      <c r="A14" s="262"/>
      <c r="B14" s="263"/>
      <c r="C14" s="263"/>
      <c r="D14" s="264"/>
      <c r="E14" s="38">
        <v>30</v>
      </c>
      <c r="F14" s="38">
        <v>60</v>
      </c>
      <c r="G14" s="38">
        <v>90</v>
      </c>
      <c r="H14" s="39">
        <v>120</v>
      </c>
    </row>
    <row r="15" spans="1:8" ht="15.75" thickBot="1">
      <c r="A15" s="246">
        <v>1000000</v>
      </c>
      <c r="B15" s="253" t="s">
        <v>799</v>
      </c>
      <c r="C15" s="250">
        <f>ORCAMENTO!J13</f>
        <v>2557.58</v>
      </c>
      <c r="D15" s="252">
        <f>ROUND(C15/$C$49,5)</f>
        <v>7.0400000000000003E-3</v>
      </c>
      <c r="E15" s="128">
        <v>1</v>
      </c>
      <c r="F15" s="40"/>
      <c r="G15" s="40"/>
      <c r="H15" s="41"/>
    </row>
    <row r="16" spans="1:8">
      <c r="A16" s="247"/>
      <c r="B16" s="253"/>
      <c r="C16" s="251"/>
      <c r="D16" s="252"/>
      <c r="E16" s="129">
        <f>C15</f>
        <v>2557.58</v>
      </c>
      <c r="F16" s="42"/>
      <c r="G16" s="42"/>
      <c r="H16" s="43"/>
    </row>
    <row r="17" spans="1:8" ht="15.75" thickBot="1">
      <c r="A17" s="246">
        <v>2000000</v>
      </c>
      <c r="B17" s="253" t="s">
        <v>800</v>
      </c>
      <c r="C17" s="250">
        <f>ORCAMENTO!J16</f>
        <v>820.42</v>
      </c>
      <c r="D17" s="252">
        <f>ROUND(C17/$C$49,5)</f>
        <v>2.2599999999999999E-3</v>
      </c>
      <c r="E17" s="128">
        <v>1</v>
      </c>
      <c r="F17" s="44"/>
      <c r="G17" s="44"/>
      <c r="H17" s="45"/>
    </row>
    <row r="18" spans="1:8">
      <c r="A18" s="247"/>
      <c r="B18" s="253"/>
      <c r="C18" s="251"/>
      <c r="D18" s="252"/>
      <c r="E18" s="129">
        <f>C17</f>
        <v>820.42</v>
      </c>
      <c r="F18" s="42"/>
      <c r="G18" s="42"/>
      <c r="H18" s="43"/>
    </row>
    <row r="19" spans="1:8" ht="15.75" thickBot="1">
      <c r="A19" s="246">
        <v>3000000</v>
      </c>
      <c r="B19" s="253" t="s">
        <v>801</v>
      </c>
      <c r="C19" s="250">
        <f>ORCAMENTO!J19</f>
        <v>18069.64</v>
      </c>
      <c r="D19" s="252">
        <f t="shared" ref="D19" si="0">ROUND(C19/$C$49,5)</f>
        <v>4.9730000000000003E-2</v>
      </c>
      <c r="E19" s="128">
        <v>1</v>
      </c>
      <c r="F19" s="44"/>
      <c r="G19" s="44"/>
      <c r="H19" s="45"/>
    </row>
    <row r="20" spans="1:8">
      <c r="A20" s="247"/>
      <c r="B20" s="253"/>
      <c r="C20" s="251"/>
      <c r="D20" s="252"/>
      <c r="E20" s="129">
        <f>C19</f>
        <v>18069.64</v>
      </c>
      <c r="F20" s="42"/>
      <c r="G20" s="42"/>
      <c r="H20" s="43"/>
    </row>
    <row r="21" spans="1:8" ht="15.75" thickBot="1">
      <c r="A21" s="246">
        <v>4000000</v>
      </c>
      <c r="B21" s="253" t="s">
        <v>802</v>
      </c>
      <c r="C21" s="250">
        <f>ORCAMENTO!J22</f>
        <v>15949.96</v>
      </c>
      <c r="D21" s="252">
        <f t="shared" ref="D21" si="1">ROUND(C21/$C$49,5)</f>
        <v>4.3900000000000002E-2</v>
      </c>
      <c r="E21" s="128">
        <v>0.5</v>
      </c>
      <c r="F21" s="128">
        <v>0.5</v>
      </c>
      <c r="G21" s="44"/>
      <c r="H21" s="45"/>
    </row>
    <row r="22" spans="1:8">
      <c r="A22" s="247"/>
      <c r="B22" s="253"/>
      <c r="C22" s="251"/>
      <c r="D22" s="252"/>
      <c r="E22" s="129">
        <f>C21*E21</f>
        <v>7974.98</v>
      </c>
      <c r="F22" s="129">
        <f>C21*F21</f>
        <v>7974.98</v>
      </c>
      <c r="G22" s="42"/>
      <c r="H22" s="43"/>
    </row>
    <row r="23" spans="1:8" ht="15.75" thickBot="1">
      <c r="A23" s="246">
        <v>5000000</v>
      </c>
      <c r="B23" s="253" t="s">
        <v>803</v>
      </c>
      <c r="C23" s="250">
        <f>ORCAMENTO!J24</f>
        <v>675.09</v>
      </c>
      <c r="D23" s="252">
        <f t="shared" ref="D23" si="2">ROUND(C23/$C$49,5)</f>
        <v>1.8600000000000001E-3</v>
      </c>
      <c r="E23" s="128">
        <v>1</v>
      </c>
      <c r="F23" s="44"/>
      <c r="G23" s="44"/>
      <c r="H23" s="45"/>
    </row>
    <row r="24" spans="1:8">
      <c r="A24" s="247"/>
      <c r="B24" s="253"/>
      <c r="C24" s="251"/>
      <c r="D24" s="252"/>
      <c r="E24" s="129">
        <f>C23*E23</f>
        <v>675.09</v>
      </c>
      <c r="F24" s="42"/>
      <c r="G24" s="42"/>
      <c r="H24" s="43"/>
    </row>
    <row r="25" spans="1:8" ht="15.75" thickBot="1">
      <c r="A25" s="246">
        <v>6000000</v>
      </c>
      <c r="B25" s="253" t="s">
        <v>804</v>
      </c>
      <c r="C25" s="250">
        <f>ORCAMENTO!J26</f>
        <v>16679.02</v>
      </c>
      <c r="D25" s="252">
        <f t="shared" ref="D25" si="3">ROUND(C25/$C$49,5)</f>
        <v>4.5909999999999999E-2</v>
      </c>
      <c r="E25" s="44"/>
      <c r="F25" s="128">
        <v>0.5</v>
      </c>
      <c r="G25" s="128">
        <v>0.5</v>
      </c>
      <c r="H25" s="45"/>
    </row>
    <row r="26" spans="1:8">
      <c r="A26" s="247"/>
      <c r="B26" s="253"/>
      <c r="C26" s="251"/>
      <c r="D26" s="252"/>
      <c r="E26" s="42"/>
      <c r="F26" s="129">
        <f>C25*F25</f>
        <v>8339.51</v>
      </c>
      <c r="G26" s="129">
        <f>C25*G25</f>
        <v>8339.51</v>
      </c>
      <c r="H26" s="43"/>
    </row>
    <row r="27" spans="1:8" ht="15.75" thickBot="1">
      <c r="A27" s="246">
        <v>7000000</v>
      </c>
      <c r="B27" s="253" t="s">
        <v>805</v>
      </c>
      <c r="C27" s="250">
        <f>ORCAMENTO!J30</f>
        <v>42031.05</v>
      </c>
      <c r="D27" s="252">
        <f t="shared" ref="D27" si="4">ROUND(C27/$C$49,5)</f>
        <v>0.11568000000000001</v>
      </c>
      <c r="E27" s="44"/>
      <c r="F27" s="44"/>
      <c r="G27" s="128">
        <v>1</v>
      </c>
      <c r="H27" s="45"/>
    </row>
    <row r="28" spans="1:8">
      <c r="A28" s="247"/>
      <c r="B28" s="253"/>
      <c r="C28" s="251"/>
      <c r="D28" s="252"/>
      <c r="E28" s="42"/>
      <c r="F28" s="42"/>
      <c r="G28" s="129">
        <f>C27</f>
        <v>42031.05</v>
      </c>
      <c r="H28" s="43"/>
    </row>
    <row r="29" spans="1:8" ht="15.75" thickBot="1">
      <c r="A29" s="246">
        <v>8000000</v>
      </c>
      <c r="B29" s="253" t="s">
        <v>806</v>
      </c>
      <c r="C29" s="250">
        <f>ORCAMENTO!J35</f>
        <v>40996.47</v>
      </c>
      <c r="D29" s="252">
        <f t="shared" ref="D29" si="5">ROUND(C29/$C$49,5)</f>
        <v>0.11284</v>
      </c>
      <c r="E29" s="44"/>
      <c r="F29" s="128">
        <v>0.5</v>
      </c>
      <c r="G29" s="128">
        <v>0.5</v>
      </c>
      <c r="H29" s="41"/>
    </row>
    <row r="30" spans="1:8">
      <c r="A30" s="247"/>
      <c r="B30" s="253"/>
      <c r="C30" s="251"/>
      <c r="D30" s="252"/>
      <c r="E30" s="42"/>
      <c r="F30" s="129">
        <f>C29*F29</f>
        <v>20498.235000000001</v>
      </c>
      <c r="G30" s="129">
        <f>C29*G29</f>
        <v>20498.235000000001</v>
      </c>
      <c r="H30" s="43"/>
    </row>
    <row r="31" spans="1:8" ht="15.75" thickBot="1">
      <c r="A31" s="246">
        <v>9000000</v>
      </c>
      <c r="B31" s="253" t="s">
        <v>807</v>
      </c>
      <c r="C31" s="250">
        <f>ORCAMENTO!J40</f>
        <v>41770.79</v>
      </c>
      <c r="D31" s="252">
        <f t="shared" ref="D31" si="6">ROUND(C31/$C$49,5)</f>
        <v>0.11497</v>
      </c>
      <c r="E31" s="44"/>
      <c r="F31" s="128">
        <v>0.5</v>
      </c>
      <c r="G31" s="128">
        <v>0.5</v>
      </c>
      <c r="H31" s="45"/>
    </row>
    <row r="32" spans="1:8">
      <c r="A32" s="247"/>
      <c r="B32" s="253"/>
      <c r="C32" s="251"/>
      <c r="D32" s="252"/>
      <c r="E32" s="42"/>
      <c r="F32" s="129">
        <f>C31*F31</f>
        <v>20885.395</v>
      </c>
      <c r="G32" s="129">
        <f>C31*G31</f>
        <v>20885.395</v>
      </c>
      <c r="H32" s="43"/>
    </row>
    <row r="33" spans="1:9" ht="15.75" thickBot="1">
      <c r="A33" s="246">
        <v>10000000</v>
      </c>
      <c r="B33" s="253" t="s">
        <v>808</v>
      </c>
      <c r="C33" s="250">
        <f>ORCAMENTO!J62</f>
        <v>14815.2</v>
      </c>
      <c r="D33" s="252">
        <f t="shared" ref="D33" si="7">ROUND(C33/$C$49,5)</f>
        <v>4.0779999999999997E-2</v>
      </c>
      <c r="E33" s="44"/>
      <c r="F33" s="44"/>
      <c r="G33" s="44"/>
      <c r="H33" s="130">
        <v>1</v>
      </c>
    </row>
    <row r="34" spans="1:9">
      <c r="A34" s="247"/>
      <c r="B34" s="253"/>
      <c r="C34" s="251"/>
      <c r="D34" s="252"/>
      <c r="E34" s="42"/>
      <c r="F34" s="42"/>
      <c r="G34" s="42"/>
      <c r="H34" s="131">
        <f>C33</f>
        <v>14815.2</v>
      </c>
    </row>
    <row r="35" spans="1:9" ht="15.75" thickBot="1">
      <c r="A35" s="246">
        <v>11000000</v>
      </c>
      <c r="B35" s="253" t="s">
        <v>809</v>
      </c>
      <c r="C35" s="250">
        <f>ORCAMENTO!J65</f>
        <v>39642.230000000003</v>
      </c>
      <c r="D35" s="252">
        <f t="shared" ref="D35" si="8">ROUND(C35/$C$49,5)</f>
        <v>0.10911</v>
      </c>
      <c r="E35" s="44"/>
      <c r="F35" s="44"/>
      <c r="G35" s="44"/>
      <c r="H35" s="130">
        <v>1</v>
      </c>
    </row>
    <row r="36" spans="1:9">
      <c r="A36" s="247"/>
      <c r="B36" s="253"/>
      <c r="C36" s="251"/>
      <c r="D36" s="252"/>
      <c r="E36" s="42"/>
      <c r="F36" s="42"/>
      <c r="G36" s="42"/>
      <c r="H36" s="132">
        <f>C35</f>
        <v>39642.230000000003</v>
      </c>
    </row>
    <row r="37" spans="1:9">
      <c r="A37" s="246">
        <v>12000000</v>
      </c>
      <c r="B37" s="253" t="s">
        <v>810</v>
      </c>
      <c r="C37" s="250">
        <f>ORCAMENTO!J70</f>
        <v>10187.24</v>
      </c>
      <c r="D37" s="252">
        <f t="shared" ref="D37" si="9">ROUND(C37/$C$49,5)</f>
        <v>2.8039999999999999E-2</v>
      </c>
      <c r="E37" s="44"/>
      <c r="F37" s="44"/>
      <c r="G37" s="44"/>
      <c r="H37" s="133">
        <v>1</v>
      </c>
    </row>
    <row r="38" spans="1:9">
      <c r="A38" s="247"/>
      <c r="B38" s="253"/>
      <c r="C38" s="251"/>
      <c r="D38" s="252"/>
      <c r="E38" s="42"/>
      <c r="F38" s="42"/>
      <c r="G38" s="42"/>
      <c r="H38" s="134">
        <f>C37</f>
        <v>10187.24</v>
      </c>
    </row>
    <row r="39" spans="1:9" ht="15.75" thickBot="1">
      <c r="A39" s="246">
        <v>13000000</v>
      </c>
      <c r="B39" s="248" t="s">
        <v>811</v>
      </c>
      <c r="C39" s="250">
        <f>ORCAMENTO!J73</f>
        <v>4705.8</v>
      </c>
      <c r="D39" s="252">
        <f t="shared" ref="D39" si="10">ROUND(C39/$C$49,5)</f>
        <v>1.295E-2</v>
      </c>
      <c r="E39" s="40"/>
      <c r="F39" s="40"/>
      <c r="G39" s="40"/>
      <c r="H39" s="130">
        <v>1</v>
      </c>
    </row>
    <row r="40" spans="1:9">
      <c r="A40" s="247"/>
      <c r="B40" s="249"/>
      <c r="C40" s="251"/>
      <c r="D40" s="252"/>
      <c r="E40" s="42"/>
      <c r="F40" s="42"/>
      <c r="G40" s="42"/>
      <c r="H40" s="131">
        <f>C39</f>
        <v>4705.8</v>
      </c>
    </row>
    <row r="41" spans="1:9" ht="15.75" thickBot="1">
      <c r="A41" s="246">
        <v>14000000</v>
      </c>
      <c r="B41" s="253" t="s">
        <v>812</v>
      </c>
      <c r="C41" s="250">
        <f>ORCAMENTO!J78</f>
        <v>33155.42</v>
      </c>
      <c r="D41" s="252">
        <f t="shared" ref="D41" si="11">ROUND(C41/$C$49,5)</f>
        <v>9.1249999999999998E-2</v>
      </c>
      <c r="E41" s="44"/>
      <c r="F41" s="44"/>
      <c r="G41" s="128">
        <v>1</v>
      </c>
      <c r="H41" s="133">
        <v>0</v>
      </c>
    </row>
    <row r="42" spans="1:9">
      <c r="A42" s="247"/>
      <c r="B42" s="253"/>
      <c r="C42" s="251"/>
      <c r="D42" s="252"/>
      <c r="E42" s="42"/>
      <c r="F42" s="42"/>
      <c r="G42" s="129">
        <f>C41</f>
        <v>33155.42</v>
      </c>
      <c r="H42" s="134">
        <v>0</v>
      </c>
    </row>
    <row r="43" spans="1:9" ht="15.75" thickBot="1">
      <c r="A43" s="246">
        <v>15000000</v>
      </c>
      <c r="B43" s="248" t="s">
        <v>813</v>
      </c>
      <c r="C43" s="250">
        <f>ORCAMENTO!J85</f>
        <v>1203.44</v>
      </c>
      <c r="D43" s="252">
        <f t="shared" ref="D43" si="12">ROUND(C43/$C$49,5)</f>
        <v>3.31E-3</v>
      </c>
      <c r="E43" s="40"/>
      <c r="F43" s="40"/>
      <c r="G43" s="40"/>
      <c r="H43" s="130">
        <v>1</v>
      </c>
    </row>
    <row r="44" spans="1:9">
      <c r="A44" s="247"/>
      <c r="B44" s="249"/>
      <c r="C44" s="251"/>
      <c r="D44" s="252"/>
      <c r="E44" s="42"/>
      <c r="F44" s="42"/>
      <c r="G44" s="42"/>
      <c r="H44" s="131">
        <f>C43</f>
        <v>1203.44</v>
      </c>
    </row>
    <row r="45" spans="1:9" ht="15.75" thickBot="1">
      <c r="A45" s="246">
        <v>16000000</v>
      </c>
      <c r="B45" s="253" t="s">
        <v>814</v>
      </c>
      <c r="C45" s="250">
        <f>ORCAMENTO!J88</f>
        <v>4159.55</v>
      </c>
      <c r="D45" s="252">
        <f t="shared" ref="D45" si="13">ROUND(C45/$C$49,5)</f>
        <v>1.145E-2</v>
      </c>
      <c r="E45" s="40"/>
      <c r="F45" s="40"/>
      <c r="G45" s="40"/>
      <c r="H45" s="130">
        <v>1</v>
      </c>
    </row>
    <row r="46" spans="1:9">
      <c r="A46" s="247"/>
      <c r="B46" s="253"/>
      <c r="C46" s="251"/>
      <c r="D46" s="252"/>
      <c r="E46" s="42"/>
      <c r="F46" s="42"/>
      <c r="G46" s="42"/>
      <c r="H46" s="131">
        <f>C45</f>
        <v>4159.55</v>
      </c>
    </row>
    <row r="47" spans="1:9" ht="15.75" thickBot="1">
      <c r="A47" s="246">
        <v>17000000</v>
      </c>
      <c r="B47" s="253" t="str">
        <f>[1]ORÇAMENTO!C93</f>
        <v>OUTROS SERVIÇOS</v>
      </c>
      <c r="C47" s="250">
        <f>ORCAMENTO!J92</f>
        <v>75912</v>
      </c>
      <c r="D47" s="252">
        <f t="shared" ref="D47" si="14">ROUND(C47/$C$49,5)</f>
        <v>0.20893</v>
      </c>
      <c r="E47" s="128">
        <v>0.3</v>
      </c>
      <c r="F47" s="128">
        <v>0.3</v>
      </c>
      <c r="G47" s="128">
        <v>0.3</v>
      </c>
      <c r="H47" s="130">
        <v>0.3</v>
      </c>
    </row>
    <row r="48" spans="1:9">
      <c r="A48" s="247"/>
      <c r="B48" s="253"/>
      <c r="C48" s="251"/>
      <c r="D48" s="252"/>
      <c r="E48" s="135">
        <f>C47*0.3</f>
        <v>22773.599999999999</v>
      </c>
      <c r="F48" s="135">
        <f>C47*0.3</f>
        <v>22773.599999999999</v>
      </c>
      <c r="G48" s="135">
        <f>C47*0.1</f>
        <v>7591.2000000000007</v>
      </c>
      <c r="H48" s="131">
        <f>C47*0.3</f>
        <v>22773.599999999999</v>
      </c>
      <c r="I48" s="46"/>
    </row>
    <row r="49" spans="1:8" ht="15.75">
      <c r="A49" s="254" t="s">
        <v>788</v>
      </c>
      <c r="B49" s="255"/>
      <c r="C49" s="47">
        <f>SUM(C15:C47)</f>
        <v>363330.89999999997</v>
      </c>
      <c r="D49" s="48">
        <f>SUM(D15:D48)</f>
        <v>1.0000100000000001</v>
      </c>
      <c r="E49" s="49"/>
      <c r="F49" s="49"/>
      <c r="G49" s="49"/>
      <c r="H49" s="50"/>
    </row>
    <row r="50" spans="1:8" ht="15.75">
      <c r="A50" s="241" t="s">
        <v>790</v>
      </c>
      <c r="B50" s="242"/>
      <c r="C50" s="242"/>
      <c r="D50" s="51"/>
      <c r="E50" s="52">
        <f>E16+E18+E20+E22+E24+E48</f>
        <v>52871.31</v>
      </c>
      <c r="F50" s="52">
        <f>F30+F26+F22+F32+F48</f>
        <v>80471.72</v>
      </c>
      <c r="G50" s="53">
        <f>G42+G32+G30+G28+G26+G48</f>
        <v>132500.81</v>
      </c>
      <c r="H50" s="54">
        <f>H46+H44+H40+H38+H36+H34+H48</f>
        <v>97487.06</v>
      </c>
    </row>
    <row r="51" spans="1:8" ht="15.75">
      <c r="A51" s="241" t="s">
        <v>791</v>
      </c>
      <c r="B51" s="242"/>
      <c r="C51" s="242"/>
      <c r="D51" s="51"/>
      <c r="E51" s="55">
        <f>E50/$C$49</f>
        <v>0.14551834154485624</v>
      </c>
      <c r="F51" s="55">
        <f t="shared" ref="F51:H51" si="15">F50/$C$49</f>
        <v>0.22148328149353663</v>
      </c>
      <c r="G51" s="55">
        <f t="shared" si="15"/>
        <v>0.36468357081657521</v>
      </c>
      <c r="H51" s="56">
        <f t="shared" si="15"/>
        <v>0.268314806145032</v>
      </c>
    </row>
    <row r="52" spans="1:8" ht="15.75">
      <c r="A52" s="241" t="s">
        <v>792</v>
      </c>
      <c r="B52" s="242"/>
      <c r="C52" s="242"/>
      <c r="D52" s="51"/>
      <c r="E52" s="57">
        <f>E50</f>
        <v>52871.31</v>
      </c>
      <c r="F52" s="53">
        <f t="shared" ref="F52:H53" si="16">E52+F50</f>
        <v>133343.03</v>
      </c>
      <c r="G52" s="53">
        <f t="shared" si="16"/>
        <v>265843.83999999997</v>
      </c>
      <c r="H52" s="54">
        <f t="shared" si="16"/>
        <v>363330.89999999997</v>
      </c>
    </row>
    <row r="53" spans="1:8" ht="16.5" thickBot="1">
      <c r="A53" s="243" t="s">
        <v>793</v>
      </c>
      <c r="B53" s="244"/>
      <c r="C53" s="244"/>
      <c r="D53" s="58"/>
      <c r="E53" s="59">
        <f>E51</f>
        <v>0.14551834154485624</v>
      </c>
      <c r="F53" s="59">
        <f t="shared" si="16"/>
        <v>0.3670016230383929</v>
      </c>
      <c r="G53" s="59">
        <f t="shared" si="16"/>
        <v>0.73168519385496811</v>
      </c>
      <c r="H53" s="60">
        <f t="shared" si="16"/>
        <v>1</v>
      </c>
    </row>
    <row r="54" spans="1:8" ht="15.75" thickTop="1"/>
    <row r="59" spans="1:8">
      <c r="B59" s="245"/>
      <c r="C59" s="245"/>
      <c r="D59" s="245"/>
      <c r="E59" s="245"/>
      <c r="F59" s="245"/>
      <c r="G59" s="245"/>
      <c r="H59" s="245"/>
    </row>
    <row r="60" spans="1:8">
      <c r="B60" s="245"/>
      <c r="C60" s="245"/>
      <c r="D60" s="245"/>
      <c r="E60" s="245"/>
      <c r="F60" s="245"/>
      <c r="G60" s="245"/>
      <c r="H60" s="245"/>
    </row>
  </sheetData>
  <mergeCells count="87">
    <mergeCell ref="A1:H6"/>
    <mergeCell ref="A7:C7"/>
    <mergeCell ref="D7:F7"/>
    <mergeCell ref="A8:G8"/>
    <mergeCell ref="A9:C9"/>
    <mergeCell ref="D9:F9"/>
    <mergeCell ref="A10:H10"/>
    <mergeCell ref="A11:H12"/>
    <mergeCell ref="A13:A14"/>
    <mergeCell ref="B13:B14"/>
    <mergeCell ref="C13:C14"/>
    <mergeCell ref="D13:D14"/>
    <mergeCell ref="A15:A16"/>
    <mergeCell ref="B15:B16"/>
    <mergeCell ref="C15:C16"/>
    <mergeCell ref="D15:D16"/>
    <mergeCell ref="A17:A18"/>
    <mergeCell ref="B17:B18"/>
    <mergeCell ref="C17:C18"/>
    <mergeCell ref="D17:D18"/>
    <mergeCell ref="A19:A20"/>
    <mergeCell ref="B19:B20"/>
    <mergeCell ref="C19:C20"/>
    <mergeCell ref="D19:D20"/>
    <mergeCell ref="A21:A22"/>
    <mergeCell ref="B21:B22"/>
    <mergeCell ref="C21:C22"/>
    <mergeCell ref="D21:D22"/>
    <mergeCell ref="A23:A24"/>
    <mergeCell ref="B23:B24"/>
    <mergeCell ref="C23:C24"/>
    <mergeCell ref="D23:D24"/>
    <mergeCell ref="A25:A26"/>
    <mergeCell ref="B25:B26"/>
    <mergeCell ref="C25:C26"/>
    <mergeCell ref="D25:D26"/>
    <mergeCell ref="A27:A28"/>
    <mergeCell ref="B27:B28"/>
    <mergeCell ref="C27:C28"/>
    <mergeCell ref="D27:D28"/>
    <mergeCell ref="A29:A30"/>
    <mergeCell ref="B29:B30"/>
    <mergeCell ref="C29:C30"/>
    <mergeCell ref="D29:D30"/>
    <mergeCell ref="A31:A32"/>
    <mergeCell ref="B31:B32"/>
    <mergeCell ref="C31:C32"/>
    <mergeCell ref="D31:D32"/>
    <mergeCell ref="A33:A34"/>
    <mergeCell ref="B33:B34"/>
    <mergeCell ref="C33:C34"/>
    <mergeCell ref="D33:D34"/>
    <mergeCell ref="A35:A36"/>
    <mergeCell ref="B35:B36"/>
    <mergeCell ref="C35:C36"/>
    <mergeCell ref="D35:D36"/>
    <mergeCell ref="A37:A38"/>
    <mergeCell ref="B37:B38"/>
    <mergeCell ref="C37:C38"/>
    <mergeCell ref="D37:D38"/>
    <mergeCell ref="A39:A40"/>
    <mergeCell ref="B39:B40"/>
    <mergeCell ref="C39:C40"/>
    <mergeCell ref="D39:D40"/>
    <mergeCell ref="A41:A42"/>
    <mergeCell ref="B41:B42"/>
    <mergeCell ref="C41:C42"/>
    <mergeCell ref="D41:D42"/>
    <mergeCell ref="A50:C50"/>
    <mergeCell ref="A43:A44"/>
    <mergeCell ref="B43:B44"/>
    <mergeCell ref="C43:C44"/>
    <mergeCell ref="D43:D44"/>
    <mergeCell ref="A45:A46"/>
    <mergeCell ref="B45:B46"/>
    <mergeCell ref="C45:C46"/>
    <mergeCell ref="D45:D46"/>
    <mergeCell ref="A47:A48"/>
    <mergeCell ref="B47:B48"/>
    <mergeCell ref="C47:C48"/>
    <mergeCell ref="D47:D48"/>
    <mergeCell ref="A49:B49"/>
    <mergeCell ref="A51:C51"/>
    <mergeCell ref="A52:C52"/>
    <mergeCell ref="A53:C53"/>
    <mergeCell ref="B59:H59"/>
    <mergeCell ref="B60:H60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scale="73" orientation="landscape" horizontalDpi="360" verticalDpi="360" r:id="rId1"/>
  <rowBreaks count="1" manualBreakCount="1">
    <brk id="34" max="7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view="pageBreakPreview" zoomScaleSheetLayoutView="100" workbookViewId="0">
      <selection activeCell="G44" sqref="G44"/>
    </sheetView>
  </sheetViews>
  <sheetFormatPr defaultRowHeight="15"/>
  <cols>
    <col min="1" max="1" width="18.7109375" style="61" customWidth="1"/>
    <col min="2" max="2" width="29.7109375" style="61" customWidth="1"/>
    <col min="3" max="3" width="10.85546875" style="61" customWidth="1"/>
    <col min="4" max="4" width="13.28515625" style="61" customWidth="1"/>
    <col min="5" max="5" width="3.85546875" style="61" customWidth="1"/>
    <col min="6" max="6" width="12.7109375" style="61" customWidth="1"/>
    <col min="7" max="7" width="14" style="61" customWidth="1"/>
    <col min="8" max="256" width="8.85546875" style="61"/>
    <col min="257" max="257" width="19.85546875" style="61" customWidth="1"/>
    <col min="258" max="258" width="26.85546875" style="61" customWidth="1"/>
    <col min="259" max="259" width="10.5703125" style="61" customWidth="1"/>
    <col min="260" max="260" width="13.85546875" style="61" customWidth="1"/>
    <col min="261" max="261" width="3.7109375" style="61" customWidth="1"/>
    <col min="262" max="262" width="12" style="61" customWidth="1"/>
    <col min="263" max="263" width="14" style="61" customWidth="1"/>
    <col min="264" max="512" width="8.85546875" style="61"/>
    <col min="513" max="513" width="19.85546875" style="61" customWidth="1"/>
    <col min="514" max="514" width="26.85546875" style="61" customWidth="1"/>
    <col min="515" max="515" width="10.5703125" style="61" customWidth="1"/>
    <col min="516" max="516" width="13.85546875" style="61" customWidth="1"/>
    <col min="517" max="517" width="3.7109375" style="61" customWidth="1"/>
    <col min="518" max="518" width="12" style="61" customWidth="1"/>
    <col min="519" max="519" width="14" style="61" customWidth="1"/>
    <col min="520" max="768" width="8.85546875" style="61"/>
    <col min="769" max="769" width="19.85546875" style="61" customWidth="1"/>
    <col min="770" max="770" width="26.85546875" style="61" customWidth="1"/>
    <col min="771" max="771" width="10.5703125" style="61" customWidth="1"/>
    <col min="772" max="772" width="13.85546875" style="61" customWidth="1"/>
    <col min="773" max="773" width="3.7109375" style="61" customWidth="1"/>
    <col min="774" max="774" width="12" style="61" customWidth="1"/>
    <col min="775" max="775" width="14" style="61" customWidth="1"/>
    <col min="776" max="1024" width="8.85546875" style="61"/>
    <col min="1025" max="1025" width="19.85546875" style="61" customWidth="1"/>
    <col min="1026" max="1026" width="26.85546875" style="61" customWidth="1"/>
    <col min="1027" max="1027" width="10.5703125" style="61" customWidth="1"/>
    <col min="1028" max="1028" width="13.85546875" style="61" customWidth="1"/>
    <col min="1029" max="1029" width="3.7109375" style="61" customWidth="1"/>
    <col min="1030" max="1030" width="12" style="61" customWidth="1"/>
    <col min="1031" max="1031" width="14" style="61" customWidth="1"/>
    <col min="1032" max="1280" width="8.85546875" style="61"/>
    <col min="1281" max="1281" width="19.85546875" style="61" customWidth="1"/>
    <col min="1282" max="1282" width="26.85546875" style="61" customWidth="1"/>
    <col min="1283" max="1283" width="10.5703125" style="61" customWidth="1"/>
    <col min="1284" max="1284" width="13.85546875" style="61" customWidth="1"/>
    <col min="1285" max="1285" width="3.7109375" style="61" customWidth="1"/>
    <col min="1286" max="1286" width="12" style="61" customWidth="1"/>
    <col min="1287" max="1287" width="14" style="61" customWidth="1"/>
    <col min="1288" max="1536" width="8.85546875" style="61"/>
    <col min="1537" max="1537" width="19.85546875" style="61" customWidth="1"/>
    <col min="1538" max="1538" width="26.85546875" style="61" customWidth="1"/>
    <col min="1539" max="1539" width="10.5703125" style="61" customWidth="1"/>
    <col min="1540" max="1540" width="13.85546875" style="61" customWidth="1"/>
    <col min="1541" max="1541" width="3.7109375" style="61" customWidth="1"/>
    <col min="1542" max="1542" width="12" style="61" customWidth="1"/>
    <col min="1543" max="1543" width="14" style="61" customWidth="1"/>
    <col min="1544" max="1792" width="8.85546875" style="61"/>
    <col min="1793" max="1793" width="19.85546875" style="61" customWidth="1"/>
    <col min="1794" max="1794" width="26.85546875" style="61" customWidth="1"/>
    <col min="1795" max="1795" width="10.5703125" style="61" customWidth="1"/>
    <col min="1796" max="1796" width="13.85546875" style="61" customWidth="1"/>
    <col min="1797" max="1797" width="3.7109375" style="61" customWidth="1"/>
    <col min="1798" max="1798" width="12" style="61" customWidth="1"/>
    <col min="1799" max="1799" width="14" style="61" customWidth="1"/>
    <col min="1800" max="2048" width="8.85546875" style="61"/>
    <col min="2049" max="2049" width="19.85546875" style="61" customWidth="1"/>
    <col min="2050" max="2050" width="26.85546875" style="61" customWidth="1"/>
    <col min="2051" max="2051" width="10.5703125" style="61" customWidth="1"/>
    <col min="2052" max="2052" width="13.85546875" style="61" customWidth="1"/>
    <col min="2053" max="2053" width="3.7109375" style="61" customWidth="1"/>
    <col min="2054" max="2054" width="12" style="61" customWidth="1"/>
    <col min="2055" max="2055" width="14" style="61" customWidth="1"/>
    <col min="2056" max="2304" width="8.85546875" style="61"/>
    <col min="2305" max="2305" width="19.85546875" style="61" customWidth="1"/>
    <col min="2306" max="2306" width="26.85546875" style="61" customWidth="1"/>
    <col min="2307" max="2307" width="10.5703125" style="61" customWidth="1"/>
    <col min="2308" max="2308" width="13.85546875" style="61" customWidth="1"/>
    <col min="2309" max="2309" width="3.7109375" style="61" customWidth="1"/>
    <col min="2310" max="2310" width="12" style="61" customWidth="1"/>
    <col min="2311" max="2311" width="14" style="61" customWidth="1"/>
    <col min="2312" max="2560" width="8.85546875" style="61"/>
    <col min="2561" max="2561" width="19.85546875" style="61" customWidth="1"/>
    <col min="2562" max="2562" width="26.85546875" style="61" customWidth="1"/>
    <col min="2563" max="2563" width="10.5703125" style="61" customWidth="1"/>
    <col min="2564" max="2564" width="13.85546875" style="61" customWidth="1"/>
    <col min="2565" max="2565" width="3.7109375" style="61" customWidth="1"/>
    <col min="2566" max="2566" width="12" style="61" customWidth="1"/>
    <col min="2567" max="2567" width="14" style="61" customWidth="1"/>
    <col min="2568" max="2816" width="8.85546875" style="61"/>
    <col min="2817" max="2817" width="19.85546875" style="61" customWidth="1"/>
    <col min="2818" max="2818" width="26.85546875" style="61" customWidth="1"/>
    <col min="2819" max="2819" width="10.5703125" style="61" customWidth="1"/>
    <col min="2820" max="2820" width="13.85546875" style="61" customWidth="1"/>
    <col min="2821" max="2821" width="3.7109375" style="61" customWidth="1"/>
    <col min="2822" max="2822" width="12" style="61" customWidth="1"/>
    <col min="2823" max="2823" width="14" style="61" customWidth="1"/>
    <col min="2824" max="3072" width="8.85546875" style="61"/>
    <col min="3073" max="3073" width="19.85546875" style="61" customWidth="1"/>
    <col min="3074" max="3074" width="26.85546875" style="61" customWidth="1"/>
    <col min="3075" max="3075" width="10.5703125" style="61" customWidth="1"/>
    <col min="3076" max="3076" width="13.85546875" style="61" customWidth="1"/>
    <col min="3077" max="3077" width="3.7109375" style="61" customWidth="1"/>
    <col min="3078" max="3078" width="12" style="61" customWidth="1"/>
    <col min="3079" max="3079" width="14" style="61" customWidth="1"/>
    <col min="3080" max="3328" width="8.85546875" style="61"/>
    <col min="3329" max="3329" width="19.85546875" style="61" customWidth="1"/>
    <col min="3330" max="3330" width="26.85546875" style="61" customWidth="1"/>
    <col min="3331" max="3331" width="10.5703125" style="61" customWidth="1"/>
    <col min="3332" max="3332" width="13.85546875" style="61" customWidth="1"/>
    <col min="3333" max="3333" width="3.7109375" style="61" customWidth="1"/>
    <col min="3334" max="3334" width="12" style="61" customWidth="1"/>
    <col min="3335" max="3335" width="14" style="61" customWidth="1"/>
    <col min="3336" max="3584" width="8.85546875" style="61"/>
    <col min="3585" max="3585" width="19.85546875" style="61" customWidth="1"/>
    <col min="3586" max="3586" width="26.85546875" style="61" customWidth="1"/>
    <col min="3587" max="3587" width="10.5703125" style="61" customWidth="1"/>
    <col min="3588" max="3588" width="13.85546875" style="61" customWidth="1"/>
    <col min="3589" max="3589" width="3.7109375" style="61" customWidth="1"/>
    <col min="3590" max="3590" width="12" style="61" customWidth="1"/>
    <col min="3591" max="3591" width="14" style="61" customWidth="1"/>
    <col min="3592" max="3840" width="8.85546875" style="61"/>
    <col min="3841" max="3841" width="19.85546875" style="61" customWidth="1"/>
    <col min="3842" max="3842" width="26.85546875" style="61" customWidth="1"/>
    <col min="3843" max="3843" width="10.5703125" style="61" customWidth="1"/>
    <col min="3844" max="3844" width="13.85546875" style="61" customWidth="1"/>
    <col min="3845" max="3845" width="3.7109375" style="61" customWidth="1"/>
    <col min="3846" max="3846" width="12" style="61" customWidth="1"/>
    <col min="3847" max="3847" width="14" style="61" customWidth="1"/>
    <col min="3848" max="4096" width="8.85546875" style="61"/>
    <col min="4097" max="4097" width="19.85546875" style="61" customWidth="1"/>
    <col min="4098" max="4098" width="26.85546875" style="61" customWidth="1"/>
    <col min="4099" max="4099" width="10.5703125" style="61" customWidth="1"/>
    <col min="4100" max="4100" width="13.85546875" style="61" customWidth="1"/>
    <col min="4101" max="4101" width="3.7109375" style="61" customWidth="1"/>
    <col min="4102" max="4102" width="12" style="61" customWidth="1"/>
    <col min="4103" max="4103" width="14" style="61" customWidth="1"/>
    <col min="4104" max="4352" width="8.85546875" style="61"/>
    <col min="4353" max="4353" width="19.85546875" style="61" customWidth="1"/>
    <col min="4354" max="4354" width="26.85546875" style="61" customWidth="1"/>
    <col min="4355" max="4355" width="10.5703125" style="61" customWidth="1"/>
    <col min="4356" max="4356" width="13.85546875" style="61" customWidth="1"/>
    <col min="4357" max="4357" width="3.7109375" style="61" customWidth="1"/>
    <col min="4358" max="4358" width="12" style="61" customWidth="1"/>
    <col min="4359" max="4359" width="14" style="61" customWidth="1"/>
    <col min="4360" max="4608" width="8.85546875" style="61"/>
    <col min="4609" max="4609" width="19.85546875" style="61" customWidth="1"/>
    <col min="4610" max="4610" width="26.85546875" style="61" customWidth="1"/>
    <col min="4611" max="4611" width="10.5703125" style="61" customWidth="1"/>
    <col min="4612" max="4612" width="13.85546875" style="61" customWidth="1"/>
    <col min="4613" max="4613" width="3.7109375" style="61" customWidth="1"/>
    <col min="4614" max="4614" width="12" style="61" customWidth="1"/>
    <col min="4615" max="4615" width="14" style="61" customWidth="1"/>
    <col min="4616" max="4864" width="8.85546875" style="61"/>
    <col min="4865" max="4865" width="19.85546875" style="61" customWidth="1"/>
    <col min="4866" max="4866" width="26.85546875" style="61" customWidth="1"/>
    <col min="4867" max="4867" width="10.5703125" style="61" customWidth="1"/>
    <col min="4868" max="4868" width="13.85546875" style="61" customWidth="1"/>
    <col min="4869" max="4869" width="3.7109375" style="61" customWidth="1"/>
    <col min="4870" max="4870" width="12" style="61" customWidth="1"/>
    <col min="4871" max="4871" width="14" style="61" customWidth="1"/>
    <col min="4872" max="5120" width="8.85546875" style="61"/>
    <col min="5121" max="5121" width="19.85546875" style="61" customWidth="1"/>
    <col min="5122" max="5122" width="26.85546875" style="61" customWidth="1"/>
    <col min="5123" max="5123" width="10.5703125" style="61" customWidth="1"/>
    <col min="5124" max="5124" width="13.85546875" style="61" customWidth="1"/>
    <col min="5125" max="5125" width="3.7109375" style="61" customWidth="1"/>
    <col min="5126" max="5126" width="12" style="61" customWidth="1"/>
    <col min="5127" max="5127" width="14" style="61" customWidth="1"/>
    <col min="5128" max="5376" width="8.85546875" style="61"/>
    <col min="5377" max="5377" width="19.85546875" style="61" customWidth="1"/>
    <col min="5378" max="5378" width="26.85546875" style="61" customWidth="1"/>
    <col min="5379" max="5379" width="10.5703125" style="61" customWidth="1"/>
    <col min="5380" max="5380" width="13.85546875" style="61" customWidth="1"/>
    <col min="5381" max="5381" width="3.7109375" style="61" customWidth="1"/>
    <col min="5382" max="5382" width="12" style="61" customWidth="1"/>
    <col min="5383" max="5383" width="14" style="61" customWidth="1"/>
    <col min="5384" max="5632" width="8.85546875" style="61"/>
    <col min="5633" max="5633" width="19.85546875" style="61" customWidth="1"/>
    <col min="5634" max="5634" width="26.85546875" style="61" customWidth="1"/>
    <col min="5635" max="5635" width="10.5703125" style="61" customWidth="1"/>
    <col min="5636" max="5636" width="13.85546875" style="61" customWidth="1"/>
    <col min="5637" max="5637" width="3.7109375" style="61" customWidth="1"/>
    <col min="5638" max="5638" width="12" style="61" customWidth="1"/>
    <col min="5639" max="5639" width="14" style="61" customWidth="1"/>
    <col min="5640" max="5888" width="8.85546875" style="61"/>
    <col min="5889" max="5889" width="19.85546875" style="61" customWidth="1"/>
    <col min="5890" max="5890" width="26.85546875" style="61" customWidth="1"/>
    <col min="5891" max="5891" width="10.5703125" style="61" customWidth="1"/>
    <col min="5892" max="5892" width="13.85546875" style="61" customWidth="1"/>
    <col min="5893" max="5893" width="3.7109375" style="61" customWidth="1"/>
    <col min="5894" max="5894" width="12" style="61" customWidth="1"/>
    <col min="5895" max="5895" width="14" style="61" customWidth="1"/>
    <col min="5896" max="6144" width="8.85546875" style="61"/>
    <col min="6145" max="6145" width="19.85546875" style="61" customWidth="1"/>
    <col min="6146" max="6146" width="26.85546875" style="61" customWidth="1"/>
    <col min="6147" max="6147" width="10.5703125" style="61" customWidth="1"/>
    <col min="6148" max="6148" width="13.85546875" style="61" customWidth="1"/>
    <col min="6149" max="6149" width="3.7109375" style="61" customWidth="1"/>
    <col min="6150" max="6150" width="12" style="61" customWidth="1"/>
    <col min="6151" max="6151" width="14" style="61" customWidth="1"/>
    <col min="6152" max="6400" width="8.85546875" style="61"/>
    <col min="6401" max="6401" width="19.85546875" style="61" customWidth="1"/>
    <col min="6402" max="6402" width="26.85546875" style="61" customWidth="1"/>
    <col min="6403" max="6403" width="10.5703125" style="61" customWidth="1"/>
    <col min="6404" max="6404" width="13.85546875" style="61" customWidth="1"/>
    <col min="6405" max="6405" width="3.7109375" style="61" customWidth="1"/>
    <col min="6406" max="6406" width="12" style="61" customWidth="1"/>
    <col min="6407" max="6407" width="14" style="61" customWidth="1"/>
    <col min="6408" max="6656" width="8.85546875" style="61"/>
    <col min="6657" max="6657" width="19.85546875" style="61" customWidth="1"/>
    <col min="6658" max="6658" width="26.85546875" style="61" customWidth="1"/>
    <col min="6659" max="6659" width="10.5703125" style="61" customWidth="1"/>
    <col min="6660" max="6660" width="13.85546875" style="61" customWidth="1"/>
    <col min="6661" max="6661" width="3.7109375" style="61" customWidth="1"/>
    <col min="6662" max="6662" width="12" style="61" customWidth="1"/>
    <col min="6663" max="6663" width="14" style="61" customWidth="1"/>
    <col min="6664" max="6912" width="8.85546875" style="61"/>
    <col min="6913" max="6913" width="19.85546875" style="61" customWidth="1"/>
    <col min="6914" max="6914" width="26.85546875" style="61" customWidth="1"/>
    <col min="6915" max="6915" width="10.5703125" style="61" customWidth="1"/>
    <col min="6916" max="6916" width="13.85546875" style="61" customWidth="1"/>
    <col min="6917" max="6917" width="3.7109375" style="61" customWidth="1"/>
    <col min="6918" max="6918" width="12" style="61" customWidth="1"/>
    <col min="6919" max="6919" width="14" style="61" customWidth="1"/>
    <col min="6920" max="7168" width="8.85546875" style="61"/>
    <col min="7169" max="7169" width="19.85546875" style="61" customWidth="1"/>
    <col min="7170" max="7170" width="26.85546875" style="61" customWidth="1"/>
    <col min="7171" max="7171" width="10.5703125" style="61" customWidth="1"/>
    <col min="7172" max="7172" width="13.85546875" style="61" customWidth="1"/>
    <col min="7173" max="7173" width="3.7109375" style="61" customWidth="1"/>
    <col min="7174" max="7174" width="12" style="61" customWidth="1"/>
    <col min="7175" max="7175" width="14" style="61" customWidth="1"/>
    <col min="7176" max="7424" width="8.85546875" style="61"/>
    <col min="7425" max="7425" width="19.85546875" style="61" customWidth="1"/>
    <col min="7426" max="7426" width="26.85546875" style="61" customWidth="1"/>
    <col min="7427" max="7427" width="10.5703125" style="61" customWidth="1"/>
    <col min="7428" max="7428" width="13.85546875" style="61" customWidth="1"/>
    <col min="7429" max="7429" width="3.7109375" style="61" customWidth="1"/>
    <col min="7430" max="7430" width="12" style="61" customWidth="1"/>
    <col min="7431" max="7431" width="14" style="61" customWidth="1"/>
    <col min="7432" max="7680" width="8.85546875" style="61"/>
    <col min="7681" max="7681" width="19.85546875" style="61" customWidth="1"/>
    <col min="7682" max="7682" width="26.85546875" style="61" customWidth="1"/>
    <col min="7683" max="7683" width="10.5703125" style="61" customWidth="1"/>
    <col min="7684" max="7684" width="13.85546875" style="61" customWidth="1"/>
    <col min="7685" max="7685" width="3.7109375" style="61" customWidth="1"/>
    <col min="7686" max="7686" width="12" style="61" customWidth="1"/>
    <col min="7687" max="7687" width="14" style="61" customWidth="1"/>
    <col min="7688" max="7936" width="8.85546875" style="61"/>
    <col min="7937" max="7937" width="19.85546875" style="61" customWidth="1"/>
    <col min="7938" max="7938" width="26.85546875" style="61" customWidth="1"/>
    <col min="7939" max="7939" width="10.5703125" style="61" customWidth="1"/>
    <col min="7940" max="7940" width="13.85546875" style="61" customWidth="1"/>
    <col min="7941" max="7941" width="3.7109375" style="61" customWidth="1"/>
    <col min="7942" max="7942" width="12" style="61" customWidth="1"/>
    <col min="7943" max="7943" width="14" style="61" customWidth="1"/>
    <col min="7944" max="8192" width="8.85546875" style="61"/>
    <col min="8193" max="8193" width="19.85546875" style="61" customWidth="1"/>
    <col min="8194" max="8194" width="26.85546875" style="61" customWidth="1"/>
    <col min="8195" max="8195" width="10.5703125" style="61" customWidth="1"/>
    <col min="8196" max="8196" width="13.85546875" style="61" customWidth="1"/>
    <col min="8197" max="8197" width="3.7109375" style="61" customWidth="1"/>
    <col min="8198" max="8198" width="12" style="61" customWidth="1"/>
    <col min="8199" max="8199" width="14" style="61" customWidth="1"/>
    <col min="8200" max="8448" width="8.85546875" style="61"/>
    <col min="8449" max="8449" width="19.85546875" style="61" customWidth="1"/>
    <col min="8450" max="8450" width="26.85546875" style="61" customWidth="1"/>
    <col min="8451" max="8451" width="10.5703125" style="61" customWidth="1"/>
    <col min="8452" max="8452" width="13.85546875" style="61" customWidth="1"/>
    <col min="8453" max="8453" width="3.7109375" style="61" customWidth="1"/>
    <col min="8454" max="8454" width="12" style="61" customWidth="1"/>
    <col min="8455" max="8455" width="14" style="61" customWidth="1"/>
    <col min="8456" max="8704" width="8.85546875" style="61"/>
    <col min="8705" max="8705" width="19.85546875" style="61" customWidth="1"/>
    <col min="8706" max="8706" width="26.85546875" style="61" customWidth="1"/>
    <col min="8707" max="8707" width="10.5703125" style="61" customWidth="1"/>
    <col min="8708" max="8708" width="13.85546875" style="61" customWidth="1"/>
    <col min="8709" max="8709" width="3.7109375" style="61" customWidth="1"/>
    <col min="8710" max="8710" width="12" style="61" customWidth="1"/>
    <col min="8711" max="8711" width="14" style="61" customWidth="1"/>
    <col min="8712" max="8960" width="8.85546875" style="61"/>
    <col min="8961" max="8961" width="19.85546875" style="61" customWidth="1"/>
    <col min="8962" max="8962" width="26.85546875" style="61" customWidth="1"/>
    <col min="8963" max="8963" width="10.5703125" style="61" customWidth="1"/>
    <col min="8964" max="8964" width="13.85546875" style="61" customWidth="1"/>
    <col min="8965" max="8965" width="3.7109375" style="61" customWidth="1"/>
    <col min="8966" max="8966" width="12" style="61" customWidth="1"/>
    <col min="8967" max="8967" width="14" style="61" customWidth="1"/>
    <col min="8968" max="9216" width="8.85546875" style="61"/>
    <col min="9217" max="9217" width="19.85546875" style="61" customWidth="1"/>
    <col min="9218" max="9218" width="26.85546875" style="61" customWidth="1"/>
    <col min="9219" max="9219" width="10.5703125" style="61" customWidth="1"/>
    <col min="9220" max="9220" width="13.85546875" style="61" customWidth="1"/>
    <col min="9221" max="9221" width="3.7109375" style="61" customWidth="1"/>
    <col min="9222" max="9222" width="12" style="61" customWidth="1"/>
    <col min="9223" max="9223" width="14" style="61" customWidth="1"/>
    <col min="9224" max="9472" width="8.85546875" style="61"/>
    <col min="9473" max="9473" width="19.85546875" style="61" customWidth="1"/>
    <col min="9474" max="9474" width="26.85546875" style="61" customWidth="1"/>
    <col min="9475" max="9475" width="10.5703125" style="61" customWidth="1"/>
    <col min="9476" max="9476" width="13.85546875" style="61" customWidth="1"/>
    <col min="9477" max="9477" width="3.7109375" style="61" customWidth="1"/>
    <col min="9478" max="9478" width="12" style="61" customWidth="1"/>
    <col min="9479" max="9479" width="14" style="61" customWidth="1"/>
    <col min="9480" max="9728" width="8.85546875" style="61"/>
    <col min="9729" max="9729" width="19.85546875" style="61" customWidth="1"/>
    <col min="9730" max="9730" width="26.85546875" style="61" customWidth="1"/>
    <col min="9731" max="9731" width="10.5703125" style="61" customWidth="1"/>
    <col min="9732" max="9732" width="13.85546875" style="61" customWidth="1"/>
    <col min="9733" max="9733" width="3.7109375" style="61" customWidth="1"/>
    <col min="9734" max="9734" width="12" style="61" customWidth="1"/>
    <col min="9735" max="9735" width="14" style="61" customWidth="1"/>
    <col min="9736" max="9984" width="8.85546875" style="61"/>
    <col min="9985" max="9985" width="19.85546875" style="61" customWidth="1"/>
    <col min="9986" max="9986" width="26.85546875" style="61" customWidth="1"/>
    <col min="9987" max="9987" width="10.5703125" style="61" customWidth="1"/>
    <col min="9988" max="9988" width="13.85546875" style="61" customWidth="1"/>
    <col min="9989" max="9989" width="3.7109375" style="61" customWidth="1"/>
    <col min="9990" max="9990" width="12" style="61" customWidth="1"/>
    <col min="9991" max="9991" width="14" style="61" customWidth="1"/>
    <col min="9992" max="10240" width="8.85546875" style="61"/>
    <col min="10241" max="10241" width="19.85546875" style="61" customWidth="1"/>
    <col min="10242" max="10242" width="26.85546875" style="61" customWidth="1"/>
    <col min="10243" max="10243" width="10.5703125" style="61" customWidth="1"/>
    <col min="10244" max="10244" width="13.85546875" style="61" customWidth="1"/>
    <col min="10245" max="10245" width="3.7109375" style="61" customWidth="1"/>
    <col min="10246" max="10246" width="12" style="61" customWidth="1"/>
    <col min="10247" max="10247" width="14" style="61" customWidth="1"/>
    <col min="10248" max="10496" width="8.85546875" style="61"/>
    <col min="10497" max="10497" width="19.85546875" style="61" customWidth="1"/>
    <col min="10498" max="10498" width="26.85546875" style="61" customWidth="1"/>
    <col min="10499" max="10499" width="10.5703125" style="61" customWidth="1"/>
    <col min="10500" max="10500" width="13.85546875" style="61" customWidth="1"/>
    <col min="10501" max="10501" width="3.7109375" style="61" customWidth="1"/>
    <col min="10502" max="10502" width="12" style="61" customWidth="1"/>
    <col min="10503" max="10503" width="14" style="61" customWidth="1"/>
    <col min="10504" max="10752" width="8.85546875" style="61"/>
    <col min="10753" max="10753" width="19.85546875" style="61" customWidth="1"/>
    <col min="10754" max="10754" width="26.85546875" style="61" customWidth="1"/>
    <col min="10755" max="10755" width="10.5703125" style="61" customWidth="1"/>
    <col min="10756" max="10756" width="13.85546875" style="61" customWidth="1"/>
    <col min="10757" max="10757" width="3.7109375" style="61" customWidth="1"/>
    <col min="10758" max="10758" width="12" style="61" customWidth="1"/>
    <col min="10759" max="10759" width="14" style="61" customWidth="1"/>
    <col min="10760" max="11008" width="8.85546875" style="61"/>
    <col min="11009" max="11009" width="19.85546875" style="61" customWidth="1"/>
    <col min="11010" max="11010" width="26.85546875" style="61" customWidth="1"/>
    <col min="11011" max="11011" width="10.5703125" style="61" customWidth="1"/>
    <col min="11012" max="11012" width="13.85546875" style="61" customWidth="1"/>
    <col min="11013" max="11013" width="3.7109375" style="61" customWidth="1"/>
    <col min="11014" max="11014" width="12" style="61" customWidth="1"/>
    <col min="11015" max="11015" width="14" style="61" customWidth="1"/>
    <col min="11016" max="11264" width="8.85546875" style="61"/>
    <col min="11265" max="11265" width="19.85546875" style="61" customWidth="1"/>
    <col min="11266" max="11266" width="26.85546875" style="61" customWidth="1"/>
    <col min="11267" max="11267" width="10.5703125" style="61" customWidth="1"/>
    <col min="11268" max="11268" width="13.85546875" style="61" customWidth="1"/>
    <col min="11269" max="11269" width="3.7109375" style="61" customWidth="1"/>
    <col min="11270" max="11270" width="12" style="61" customWidth="1"/>
    <col min="11271" max="11271" width="14" style="61" customWidth="1"/>
    <col min="11272" max="11520" width="8.85546875" style="61"/>
    <col min="11521" max="11521" width="19.85546875" style="61" customWidth="1"/>
    <col min="11522" max="11522" width="26.85546875" style="61" customWidth="1"/>
    <col min="11523" max="11523" width="10.5703125" style="61" customWidth="1"/>
    <col min="11524" max="11524" width="13.85546875" style="61" customWidth="1"/>
    <col min="11525" max="11525" width="3.7109375" style="61" customWidth="1"/>
    <col min="11526" max="11526" width="12" style="61" customWidth="1"/>
    <col min="11527" max="11527" width="14" style="61" customWidth="1"/>
    <col min="11528" max="11776" width="8.85546875" style="61"/>
    <col min="11777" max="11777" width="19.85546875" style="61" customWidth="1"/>
    <col min="11778" max="11778" width="26.85546875" style="61" customWidth="1"/>
    <col min="11779" max="11779" width="10.5703125" style="61" customWidth="1"/>
    <col min="11780" max="11780" width="13.85546875" style="61" customWidth="1"/>
    <col min="11781" max="11781" width="3.7109375" style="61" customWidth="1"/>
    <col min="11782" max="11782" width="12" style="61" customWidth="1"/>
    <col min="11783" max="11783" width="14" style="61" customWidth="1"/>
    <col min="11784" max="12032" width="8.85546875" style="61"/>
    <col min="12033" max="12033" width="19.85546875" style="61" customWidth="1"/>
    <col min="12034" max="12034" width="26.85546875" style="61" customWidth="1"/>
    <col min="12035" max="12035" width="10.5703125" style="61" customWidth="1"/>
    <col min="12036" max="12036" width="13.85546875" style="61" customWidth="1"/>
    <col min="12037" max="12037" width="3.7109375" style="61" customWidth="1"/>
    <col min="12038" max="12038" width="12" style="61" customWidth="1"/>
    <col min="12039" max="12039" width="14" style="61" customWidth="1"/>
    <col min="12040" max="12288" width="8.85546875" style="61"/>
    <col min="12289" max="12289" width="19.85546875" style="61" customWidth="1"/>
    <col min="12290" max="12290" width="26.85546875" style="61" customWidth="1"/>
    <col min="12291" max="12291" width="10.5703125" style="61" customWidth="1"/>
    <col min="12292" max="12292" width="13.85546875" style="61" customWidth="1"/>
    <col min="12293" max="12293" width="3.7109375" style="61" customWidth="1"/>
    <col min="12294" max="12294" width="12" style="61" customWidth="1"/>
    <col min="12295" max="12295" width="14" style="61" customWidth="1"/>
    <col min="12296" max="12544" width="8.85546875" style="61"/>
    <col min="12545" max="12545" width="19.85546875" style="61" customWidth="1"/>
    <col min="12546" max="12546" width="26.85546875" style="61" customWidth="1"/>
    <col min="12547" max="12547" width="10.5703125" style="61" customWidth="1"/>
    <col min="12548" max="12548" width="13.85546875" style="61" customWidth="1"/>
    <col min="12549" max="12549" width="3.7109375" style="61" customWidth="1"/>
    <col min="12550" max="12550" width="12" style="61" customWidth="1"/>
    <col min="12551" max="12551" width="14" style="61" customWidth="1"/>
    <col min="12552" max="12800" width="8.85546875" style="61"/>
    <col min="12801" max="12801" width="19.85546875" style="61" customWidth="1"/>
    <col min="12802" max="12802" width="26.85546875" style="61" customWidth="1"/>
    <col min="12803" max="12803" width="10.5703125" style="61" customWidth="1"/>
    <col min="12804" max="12804" width="13.85546875" style="61" customWidth="1"/>
    <col min="12805" max="12805" width="3.7109375" style="61" customWidth="1"/>
    <col min="12806" max="12806" width="12" style="61" customWidth="1"/>
    <col min="12807" max="12807" width="14" style="61" customWidth="1"/>
    <col min="12808" max="13056" width="8.85546875" style="61"/>
    <col min="13057" max="13057" width="19.85546875" style="61" customWidth="1"/>
    <col min="13058" max="13058" width="26.85546875" style="61" customWidth="1"/>
    <col min="13059" max="13059" width="10.5703125" style="61" customWidth="1"/>
    <col min="13060" max="13060" width="13.85546875" style="61" customWidth="1"/>
    <col min="13061" max="13061" width="3.7109375" style="61" customWidth="1"/>
    <col min="13062" max="13062" width="12" style="61" customWidth="1"/>
    <col min="13063" max="13063" width="14" style="61" customWidth="1"/>
    <col min="13064" max="13312" width="8.85546875" style="61"/>
    <col min="13313" max="13313" width="19.85546875" style="61" customWidth="1"/>
    <col min="13314" max="13314" width="26.85546875" style="61" customWidth="1"/>
    <col min="13315" max="13315" width="10.5703125" style="61" customWidth="1"/>
    <col min="13316" max="13316" width="13.85546875" style="61" customWidth="1"/>
    <col min="13317" max="13317" width="3.7109375" style="61" customWidth="1"/>
    <col min="13318" max="13318" width="12" style="61" customWidth="1"/>
    <col min="13319" max="13319" width="14" style="61" customWidth="1"/>
    <col min="13320" max="13568" width="8.85546875" style="61"/>
    <col min="13569" max="13569" width="19.85546875" style="61" customWidth="1"/>
    <col min="13570" max="13570" width="26.85546875" style="61" customWidth="1"/>
    <col min="13571" max="13571" width="10.5703125" style="61" customWidth="1"/>
    <col min="13572" max="13572" width="13.85546875" style="61" customWidth="1"/>
    <col min="13573" max="13573" width="3.7109375" style="61" customWidth="1"/>
    <col min="13574" max="13574" width="12" style="61" customWidth="1"/>
    <col min="13575" max="13575" width="14" style="61" customWidth="1"/>
    <col min="13576" max="13824" width="8.85546875" style="61"/>
    <col min="13825" max="13825" width="19.85546875" style="61" customWidth="1"/>
    <col min="13826" max="13826" width="26.85546875" style="61" customWidth="1"/>
    <col min="13827" max="13827" width="10.5703125" style="61" customWidth="1"/>
    <col min="13828" max="13828" width="13.85546875" style="61" customWidth="1"/>
    <col min="13829" max="13829" width="3.7109375" style="61" customWidth="1"/>
    <col min="13830" max="13830" width="12" style="61" customWidth="1"/>
    <col min="13831" max="13831" width="14" style="61" customWidth="1"/>
    <col min="13832" max="14080" width="8.85546875" style="61"/>
    <col min="14081" max="14081" width="19.85546875" style="61" customWidth="1"/>
    <col min="14082" max="14082" width="26.85546875" style="61" customWidth="1"/>
    <col min="14083" max="14083" width="10.5703125" style="61" customWidth="1"/>
    <col min="14084" max="14084" width="13.85546875" style="61" customWidth="1"/>
    <col min="14085" max="14085" width="3.7109375" style="61" customWidth="1"/>
    <col min="14086" max="14086" width="12" style="61" customWidth="1"/>
    <col min="14087" max="14087" width="14" style="61" customWidth="1"/>
    <col min="14088" max="14336" width="8.85546875" style="61"/>
    <col min="14337" max="14337" width="19.85546875" style="61" customWidth="1"/>
    <col min="14338" max="14338" width="26.85546875" style="61" customWidth="1"/>
    <col min="14339" max="14339" width="10.5703125" style="61" customWidth="1"/>
    <col min="14340" max="14340" width="13.85546875" style="61" customWidth="1"/>
    <col min="14341" max="14341" width="3.7109375" style="61" customWidth="1"/>
    <col min="14342" max="14342" width="12" style="61" customWidth="1"/>
    <col min="14343" max="14343" width="14" style="61" customWidth="1"/>
    <col min="14344" max="14592" width="8.85546875" style="61"/>
    <col min="14593" max="14593" width="19.85546875" style="61" customWidth="1"/>
    <col min="14594" max="14594" width="26.85546875" style="61" customWidth="1"/>
    <col min="14595" max="14595" width="10.5703125" style="61" customWidth="1"/>
    <col min="14596" max="14596" width="13.85546875" style="61" customWidth="1"/>
    <col min="14597" max="14597" width="3.7109375" style="61" customWidth="1"/>
    <col min="14598" max="14598" width="12" style="61" customWidth="1"/>
    <col min="14599" max="14599" width="14" style="61" customWidth="1"/>
    <col min="14600" max="14848" width="8.85546875" style="61"/>
    <col min="14849" max="14849" width="19.85546875" style="61" customWidth="1"/>
    <col min="14850" max="14850" width="26.85546875" style="61" customWidth="1"/>
    <col min="14851" max="14851" width="10.5703125" style="61" customWidth="1"/>
    <col min="14852" max="14852" width="13.85546875" style="61" customWidth="1"/>
    <col min="14853" max="14853" width="3.7109375" style="61" customWidth="1"/>
    <col min="14854" max="14854" width="12" style="61" customWidth="1"/>
    <col min="14855" max="14855" width="14" style="61" customWidth="1"/>
    <col min="14856" max="15104" width="8.85546875" style="61"/>
    <col min="15105" max="15105" width="19.85546875" style="61" customWidth="1"/>
    <col min="15106" max="15106" width="26.85546875" style="61" customWidth="1"/>
    <col min="15107" max="15107" width="10.5703125" style="61" customWidth="1"/>
    <col min="15108" max="15108" width="13.85546875" style="61" customWidth="1"/>
    <col min="15109" max="15109" width="3.7109375" style="61" customWidth="1"/>
    <col min="15110" max="15110" width="12" style="61" customWidth="1"/>
    <col min="15111" max="15111" width="14" style="61" customWidth="1"/>
    <col min="15112" max="15360" width="8.85546875" style="61"/>
    <col min="15361" max="15361" width="19.85546875" style="61" customWidth="1"/>
    <col min="15362" max="15362" width="26.85546875" style="61" customWidth="1"/>
    <col min="15363" max="15363" width="10.5703125" style="61" customWidth="1"/>
    <col min="15364" max="15364" width="13.85546875" style="61" customWidth="1"/>
    <col min="15365" max="15365" width="3.7109375" style="61" customWidth="1"/>
    <col min="15366" max="15366" width="12" style="61" customWidth="1"/>
    <col min="15367" max="15367" width="14" style="61" customWidth="1"/>
    <col min="15368" max="15616" width="8.85546875" style="61"/>
    <col min="15617" max="15617" width="19.85546875" style="61" customWidth="1"/>
    <col min="15618" max="15618" width="26.85546875" style="61" customWidth="1"/>
    <col min="15619" max="15619" width="10.5703125" style="61" customWidth="1"/>
    <col min="15620" max="15620" width="13.85546875" style="61" customWidth="1"/>
    <col min="15621" max="15621" width="3.7109375" style="61" customWidth="1"/>
    <col min="15622" max="15622" width="12" style="61" customWidth="1"/>
    <col min="15623" max="15623" width="14" style="61" customWidth="1"/>
    <col min="15624" max="15872" width="8.85546875" style="61"/>
    <col min="15873" max="15873" width="19.85546875" style="61" customWidth="1"/>
    <col min="15874" max="15874" width="26.85546875" style="61" customWidth="1"/>
    <col min="15875" max="15875" width="10.5703125" style="61" customWidth="1"/>
    <col min="15876" max="15876" width="13.85546875" style="61" customWidth="1"/>
    <col min="15877" max="15877" width="3.7109375" style="61" customWidth="1"/>
    <col min="15878" max="15878" width="12" style="61" customWidth="1"/>
    <col min="15879" max="15879" width="14" style="61" customWidth="1"/>
    <col min="15880" max="16128" width="8.85546875" style="61"/>
    <col min="16129" max="16129" width="19.85546875" style="61" customWidth="1"/>
    <col min="16130" max="16130" width="26.85546875" style="61" customWidth="1"/>
    <col min="16131" max="16131" width="10.5703125" style="61" customWidth="1"/>
    <col min="16132" max="16132" width="13.85546875" style="61" customWidth="1"/>
    <col min="16133" max="16133" width="3.7109375" style="61" customWidth="1"/>
    <col min="16134" max="16134" width="12" style="61" customWidth="1"/>
    <col min="16135" max="16135" width="14" style="61" customWidth="1"/>
    <col min="16136" max="16384" width="8.85546875" style="61"/>
  </cols>
  <sheetData>
    <row r="1" spans="1:7" ht="20.100000000000001" customHeight="1">
      <c r="A1" s="299"/>
      <c r="B1" s="299"/>
      <c r="C1" s="299"/>
      <c r="D1" s="299"/>
      <c r="E1" s="299"/>
      <c r="F1" s="299"/>
      <c r="G1" s="299"/>
    </row>
    <row r="2" spans="1:7" ht="20.100000000000001" customHeight="1">
      <c r="A2" s="299"/>
      <c r="B2" s="299"/>
      <c r="C2" s="299"/>
      <c r="D2" s="299"/>
      <c r="E2" s="299"/>
      <c r="F2" s="299"/>
      <c r="G2" s="299"/>
    </row>
    <row r="3" spans="1:7" ht="20.100000000000001" customHeight="1">
      <c r="A3" s="299"/>
      <c r="B3" s="299"/>
      <c r="C3" s="299"/>
      <c r="D3" s="299"/>
      <c r="E3" s="299"/>
      <c r="F3" s="299"/>
      <c r="G3" s="299"/>
    </row>
    <row r="4" spans="1:7" ht="19.5" customHeight="1">
      <c r="A4" s="299"/>
      <c r="B4" s="299"/>
      <c r="C4" s="299"/>
      <c r="D4" s="299"/>
      <c r="E4" s="299"/>
      <c r="F4" s="299"/>
      <c r="G4" s="299"/>
    </row>
    <row r="5" spans="1:7" ht="30.75" customHeight="1">
      <c r="A5" s="62" t="s">
        <v>816</v>
      </c>
      <c r="B5" s="300" t="s">
        <v>817</v>
      </c>
      <c r="C5" s="300"/>
      <c r="D5" s="300"/>
      <c r="E5" s="300"/>
      <c r="F5" s="300"/>
      <c r="G5" s="300"/>
    </row>
    <row r="6" spans="1:7" ht="20.100000000000001" customHeight="1">
      <c r="A6" s="63" t="s">
        <v>818</v>
      </c>
      <c r="B6" s="301" t="s">
        <v>819</v>
      </c>
      <c r="C6" s="301"/>
      <c r="D6" s="301"/>
      <c r="E6" s="301"/>
      <c r="F6" s="301"/>
      <c r="G6" s="301"/>
    </row>
    <row r="7" spans="1:7" ht="20.100000000000001" customHeight="1">
      <c r="A7" s="63" t="s">
        <v>820</v>
      </c>
      <c r="B7" s="302"/>
      <c r="C7" s="302"/>
      <c r="D7" s="302"/>
      <c r="E7" s="302"/>
      <c r="F7" s="302"/>
      <c r="G7" s="302"/>
    </row>
    <row r="8" spans="1:7" ht="34.5" customHeight="1">
      <c r="A8" s="63" t="s">
        <v>821</v>
      </c>
      <c r="B8" s="303" t="s">
        <v>822</v>
      </c>
      <c r="C8" s="303"/>
      <c r="D8" s="303"/>
      <c r="E8" s="303"/>
      <c r="F8" s="303"/>
      <c r="G8" s="303"/>
    </row>
    <row r="9" spans="1:7" ht="20.100000000000001" customHeight="1">
      <c r="A9" s="63" t="s">
        <v>823</v>
      </c>
      <c r="B9" s="301" t="s">
        <v>824</v>
      </c>
      <c r="C9" s="301"/>
      <c r="D9" s="301"/>
      <c r="E9" s="301"/>
      <c r="F9" s="301"/>
      <c r="G9" s="301"/>
    </row>
    <row r="10" spans="1:7" ht="20.100000000000001" customHeight="1">
      <c r="A10" s="64" t="s">
        <v>825</v>
      </c>
      <c r="B10" s="304" t="s">
        <v>826</v>
      </c>
      <c r="C10" s="304"/>
      <c r="D10" s="304"/>
      <c r="E10" s="304"/>
      <c r="F10" s="304"/>
      <c r="G10" s="304"/>
    </row>
    <row r="11" spans="1:7" ht="20.100000000000001" customHeight="1">
      <c r="A11" s="64" t="s">
        <v>827</v>
      </c>
      <c r="B11" s="301" t="s">
        <v>828</v>
      </c>
      <c r="C11" s="301"/>
      <c r="D11" s="301"/>
      <c r="E11" s="301"/>
      <c r="F11" s="301"/>
      <c r="G11" s="301"/>
    </row>
    <row r="12" spans="1:7" ht="24.95" customHeight="1">
      <c r="A12" s="305" t="s">
        <v>829</v>
      </c>
      <c r="B12" s="305"/>
      <c r="C12" s="305"/>
      <c r="D12" s="305"/>
    </row>
    <row r="13" spans="1:7" ht="24.95" customHeight="1" thickBot="1">
      <c r="A13" s="305"/>
      <c r="B13" s="305"/>
      <c r="C13" s="305"/>
      <c r="D13" s="305"/>
    </row>
    <row r="14" spans="1:7" ht="20.100000000000001" customHeight="1" thickBot="1">
      <c r="A14" s="306" t="s">
        <v>830</v>
      </c>
      <c r="B14" s="306"/>
      <c r="C14" s="306"/>
      <c r="D14" s="306"/>
      <c r="F14" s="307" t="s">
        <v>831</v>
      </c>
      <c r="G14" s="308"/>
    </row>
    <row r="15" spans="1:7" ht="15.75" thickBot="1">
      <c r="A15" s="297" t="s">
        <v>832</v>
      </c>
      <c r="B15" s="298"/>
      <c r="C15" s="65" t="s">
        <v>833</v>
      </c>
      <c r="D15" s="66" t="s">
        <v>834</v>
      </c>
      <c r="F15" s="67" t="s">
        <v>835</v>
      </c>
      <c r="G15" s="68" t="s">
        <v>836</v>
      </c>
    </row>
    <row r="16" spans="1:7">
      <c r="A16" s="278" t="s">
        <v>837</v>
      </c>
      <c r="B16" s="279"/>
      <c r="C16" s="69" t="s">
        <v>838</v>
      </c>
      <c r="D16" s="70">
        <v>0.03</v>
      </c>
      <c r="F16" s="71">
        <v>0.03</v>
      </c>
      <c r="G16" s="72">
        <v>5.5E-2</v>
      </c>
    </row>
    <row r="17" spans="1:7">
      <c r="A17" s="290" t="s">
        <v>839</v>
      </c>
      <c r="B17" s="291"/>
      <c r="C17" s="73" t="s">
        <v>840</v>
      </c>
      <c r="D17" s="74">
        <v>4.0000000000000001E-3</v>
      </c>
      <c r="F17" s="75">
        <v>4.0000000000000001E-3</v>
      </c>
      <c r="G17" s="76">
        <v>5.0000000000000001E-3</v>
      </c>
    </row>
    <row r="18" spans="1:7">
      <c r="A18" s="290" t="s">
        <v>841</v>
      </c>
      <c r="B18" s="291"/>
      <c r="C18" s="73" t="s">
        <v>842</v>
      </c>
      <c r="D18" s="74">
        <v>4.0000000000000001E-3</v>
      </c>
      <c r="F18" s="75">
        <v>4.0000000000000001E-3</v>
      </c>
      <c r="G18" s="76">
        <v>5.0000000000000001E-3</v>
      </c>
    </row>
    <row r="19" spans="1:7" ht="15.75" thickBot="1">
      <c r="A19" s="292" t="s">
        <v>843</v>
      </c>
      <c r="B19" s="293"/>
      <c r="C19" s="77" t="s">
        <v>844</v>
      </c>
      <c r="D19" s="78">
        <v>1.11E-2</v>
      </c>
      <c r="F19" s="79">
        <v>9.7000000000000003E-3</v>
      </c>
      <c r="G19" s="80">
        <v>1.2699999999999999E-2</v>
      </c>
    </row>
    <row r="20" spans="1:7" ht="16.5" thickBot="1">
      <c r="A20" s="294" t="s">
        <v>845</v>
      </c>
      <c r="B20" s="295"/>
      <c r="C20" s="296"/>
      <c r="D20" s="81">
        <f>SUM(D16:D19)</f>
        <v>4.9100000000000005E-2</v>
      </c>
      <c r="F20" s="289"/>
      <c r="G20" s="289"/>
    </row>
    <row r="21" spans="1:7">
      <c r="A21" s="278" t="s">
        <v>846</v>
      </c>
      <c r="B21" s="279"/>
      <c r="C21" s="69" t="s">
        <v>847</v>
      </c>
      <c r="D21" s="82">
        <v>6.0000000000000001E-3</v>
      </c>
      <c r="F21" s="71">
        <v>5.8999999999999999E-3</v>
      </c>
      <c r="G21" s="72">
        <v>1.3899999999999999E-2</v>
      </c>
    </row>
    <row r="22" spans="1:7" ht="15.75" thickBot="1">
      <c r="A22" s="280" t="s">
        <v>848</v>
      </c>
      <c r="B22" s="281"/>
      <c r="C22" s="83" t="s">
        <v>849</v>
      </c>
      <c r="D22" s="84">
        <v>6.1600000000000002E-2</v>
      </c>
      <c r="F22" s="85">
        <v>6.1600000000000002E-2</v>
      </c>
      <c r="G22" s="86">
        <v>8.9599999999999999E-2</v>
      </c>
    </row>
    <row r="23" spans="1:7">
      <c r="A23" s="282" t="s">
        <v>850</v>
      </c>
      <c r="B23" s="87" t="s">
        <v>851</v>
      </c>
      <c r="C23" s="283" t="s">
        <v>852</v>
      </c>
      <c r="D23" s="70">
        <v>6.4999999999999997E-3</v>
      </c>
      <c r="F23" s="286" t="s">
        <v>853</v>
      </c>
      <c r="G23" s="287"/>
    </row>
    <row r="24" spans="1:7">
      <c r="A24" s="282"/>
      <c r="B24" s="88" t="s">
        <v>854</v>
      </c>
      <c r="C24" s="284"/>
      <c r="D24" s="74">
        <v>0.03</v>
      </c>
      <c r="F24" s="286"/>
      <c r="G24" s="287"/>
    </row>
    <row r="25" spans="1:7">
      <c r="A25" s="282"/>
      <c r="B25" s="88" t="s">
        <v>855</v>
      </c>
      <c r="C25" s="284"/>
      <c r="D25" s="74">
        <v>0.05</v>
      </c>
      <c r="F25" s="286"/>
      <c r="G25" s="287"/>
    </row>
    <row r="26" spans="1:7" ht="15.75" thickBot="1">
      <c r="A26" s="282"/>
      <c r="B26" s="89" t="s">
        <v>856</v>
      </c>
      <c r="C26" s="285"/>
      <c r="D26" s="90">
        <v>4.4999999999999998E-2</v>
      </c>
      <c r="F26" s="286"/>
      <c r="G26" s="287"/>
    </row>
    <row r="27" spans="1:7" ht="19.899999999999999" customHeight="1" thickBot="1">
      <c r="A27" s="91" t="s">
        <v>857</v>
      </c>
      <c r="B27" s="92"/>
      <c r="C27" s="93"/>
      <c r="D27" s="94">
        <f>SUM(D23:D26)</f>
        <v>0.13150000000000001</v>
      </c>
      <c r="F27" s="286"/>
      <c r="G27" s="287"/>
    </row>
    <row r="28" spans="1:7" ht="6.75" customHeight="1" thickBot="1">
      <c r="A28" s="288"/>
      <c r="B28" s="288"/>
      <c r="C28" s="288"/>
      <c r="D28" s="288"/>
      <c r="F28" s="289"/>
      <c r="G28" s="289"/>
    </row>
    <row r="29" spans="1:7" ht="15.75" thickBot="1">
      <c r="A29" s="273" t="s">
        <v>858</v>
      </c>
      <c r="B29" s="274"/>
      <c r="C29" s="275"/>
      <c r="D29" s="95">
        <f>((1+D20)*(1+D21)*(1+D22)/(1-D27)-1)</f>
        <v>0.29004825257340228</v>
      </c>
      <c r="F29" s="96">
        <v>0.25</v>
      </c>
      <c r="G29" s="97">
        <v>0.3</v>
      </c>
    </row>
    <row r="30" spans="1:7" ht="10.5" customHeight="1">
      <c r="A30" s="98"/>
      <c r="B30" s="98"/>
      <c r="C30" s="98"/>
      <c r="D30" s="99"/>
    </row>
    <row r="31" spans="1:7">
      <c r="A31" s="276" t="s">
        <v>859</v>
      </c>
      <c r="B31" s="276"/>
      <c r="C31" s="276"/>
    </row>
    <row r="32" spans="1:7" ht="20.100000000000001" customHeight="1">
      <c r="A32" s="277" t="s">
        <v>860</v>
      </c>
      <c r="B32" s="277"/>
      <c r="C32" s="277"/>
    </row>
  </sheetData>
  <mergeCells count="28">
    <mergeCell ref="A15:B15"/>
    <mergeCell ref="A1:G4"/>
    <mergeCell ref="B5:G5"/>
    <mergeCell ref="B6:G6"/>
    <mergeCell ref="B7:G7"/>
    <mergeCell ref="B8:G8"/>
    <mergeCell ref="B9:G9"/>
    <mergeCell ref="B10:G10"/>
    <mergeCell ref="B11:G11"/>
    <mergeCell ref="A12:D13"/>
    <mergeCell ref="A14:D14"/>
    <mergeCell ref="F14:G14"/>
    <mergeCell ref="F23:G27"/>
    <mergeCell ref="A28:D28"/>
    <mergeCell ref="F28:G28"/>
    <mergeCell ref="A16:B16"/>
    <mergeCell ref="A17:B17"/>
    <mergeCell ref="A18:B18"/>
    <mergeCell ref="A19:B19"/>
    <mergeCell ref="A20:C20"/>
    <mergeCell ref="F20:G20"/>
    <mergeCell ref="A29:C29"/>
    <mergeCell ref="A31:C31"/>
    <mergeCell ref="A32:C32"/>
    <mergeCell ref="A21:B21"/>
    <mergeCell ref="A22:B22"/>
    <mergeCell ref="A23:A26"/>
    <mergeCell ref="C23:C26"/>
  </mergeCells>
  <pageMargins left="0.51181102362204722" right="0.31496062992125984" top="0.39370078740157483" bottom="0.39370078740157483" header="0.31496062992125984" footer="0.31496062992125984"/>
  <pageSetup paperSize="9" scale="91" orientation="portrait" horizontalDpi="360" verticalDpi="36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E44"/>
  <sheetViews>
    <sheetView workbookViewId="0">
      <selection sqref="A1:E1"/>
    </sheetView>
  </sheetViews>
  <sheetFormatPr defaultRowHeight="15"/>
  <cols>
    <col min="1" max="1" width="9.28515625" customWidth="1"/>
    <col min="2" max="2" width="68.7109375" customWidth="1"/>
    <col min="3" max="3" width="8.7109375" customWidth="1"/>
    <col min="4" max="4" width="10.140625" customWidth="1"/>
    <col min="5" max="5" width="18.28515625" customWidth="1"/>
  </cols>
  <sheetData>
    <row r="1" spans="1:5" ht="72" customHeight="1">
      <c r="A1" s="239"/>
      <c r="B1" s="239"/>
      <c r="C1" s="239"/>
      <c r="D1" s="239"/>
      <c r="E1" s="239"/>
    </row>
    <row r="2" spans="1:5" ht="12" customHeight="1">
      <c r="A2" s="1"/>
      <c r="B2" s="309" t="s">
        <v>1</v>
      </c>
      <c r="C2" s="310"/>
      <c r="D2" s="1"/>
      <c r="E2" s="1"/>
    </row>
    <row r="3" spans="1:5" ht="15" customHeight="1">
      <c r="A3" s="2" t="s">
        <v>2</v>
      </c>
      <c r="B3" s="2" t="s">
        <v>3</v>
      </c>
      <c r="C3" s="10" t="s">
        <v>5</v>
      </c>
      <c r="D3" s="2" t="s">
        <v>6</v>
      </c>
      <c r="E3" s="1"/>
    </row>
    <row r="4" spans="1:5" ht="12" customHeight="1">
      <c r="A4" s="1"/>
      <c r="B4" s="309" t="s">
        <v>1</v>
      </c>
      <c r="C4" s="310"/>
      <c r="D4" s="1"/>
      <c r="E4" s="1"/>
    </row>
    <row r="5" spans="1:5" ht="13.15" customHeight="1">
      <c r="A5" s="9" t="s">
        <v>7</v>
      </c>
      <c r="B5" s="3" t="s">
        <v>8</v>
      </c>
      <c r="C5" s="1"/>
      <c r="D5" s="1"/>
      <c r="E5" s="1"/>
    </row>
    <row r="6" spans="1:5" ht="13.15" customHeight="1">
      <c r="A6" s="4" t="s">
        <v>9</v>
      </c>
      <c r="B6" s="5" t="s">
        <v>10</v>
      </c>
      <c r="C6" s="6">
        <v>0</v>
      </c>
      <c r="D6" s="6">
        <v>0</v>
      </c>
      <c r="E6" s="1"/>
    </row>
    <row r="7" spans="1:5" ht="13.15" customHeight="1">
      <c r="A7" s="4" t="s">
        <v>11</v>
      </c>
      <c r="B7" s="5" t="s">
        <v>12</v>
      </c>
      <c r="C7" s="6">
        <v>1.5</v>
      </c>
      <c r="D7" s="6">
        <v>1.5</v>
      </c>
      <c r="E7" s="1"/>
    </row>
    <row r="8" spans="1:5" ht="13.15" customHeight="1">
      <c r="A8" s="4" t="s">
        <v>13</v>
      </c>
      <c r="B8" s="5" t="s">
        <v>14</v>
      </c>
      <c r="C8" s="6">
        <v>1</v>
      </c>
      <c r="D8" s="6">
        <v>1</v>
      </c>
      <c r="E8" s="1"/>
    </row>
    <row r="9" spans="1:5" ht="13.15" customHeight="1">
      <c r="A9" s="4" t="s">
        <v>15</v>
      </c>
      <c r="B9" s="5" t="s">
        <v>16</v>
      </c>
      <c r="C9" s="6">
        <v>0.2</v>
      </c>
      <c r="D9" s="6">
        <v>0.2</v>
      </c>
      <c r="E9" s="1"/>
    </row>
    <row r="10" spans="1:5" ht="13.15" customHeight="1">
      <c r="A10" s="4" t="s">
        <v>17</v>
      </c>
      <c r="B10" s="5" t="s">
        <v>18</v>
      </c>
      <c r="C10" s="6">
        <v>0.6</v>
      </c>
      <c r="D10" s="6">
        <v>0.6</v>
      </c>
      <c r="E10" s="1"/>
    </row>
    <row r="11" spans="1:5" ht="13.15" customHeight="1">
      <c r="A11" s="4" t="s">
        <v>19</v>
      </c>
      <c r="B11" s="5" t="s">
        <v>20</v>
      </c>
      <c r="C11" s="6">
        <v>2.5</v>
      </c>
      <c r="D11" s="6">
        <v>2.5</v>
      </c>
      <c r="E11" s="1"/>
    </row>
    <row r="12" spans="1:5" ht="13.15" customHeight="1">
      <c r="A12" s="4" t="s">
        <v>21</v>
      </c>
      <c r="B12" s="5" t="s">
        <v>22</v>
      </c>
      <c r="C12" s="6">
        <v>3</v>
      </c>
      <c r="D12" s="6">
        <v>3</v>
      </c>
      <c r="E12" s="1"/>
    </row>
    <row r="13" spans="1:5" ht="13.15" customHeight="1">
      <c r="A13" s="4" t="s">
        <v>23</v>
      </c>
      <c r="B13" s="5" t="s">
        <v>24</v>
      </c>
      <c r="C13" s="6">
        <v>8</v>
      </c>
      <c r="D13" s="6">
        <v>8</v>
      </c>
      <c r="E13" s="1"/>
    </row>
    <row r="14" spans="1:5" ht="13.15" customHeight="1">
      <c r="A14" s="4" t="s">
        <v>25</v>
      </c>
      <c r="B14" s="5" t="s">
        <v>26</v>
      </c>
      <c r="C14" s="6">
        <v>0</v>
      </c>
      <c r="D14" s="6">
        <v>0</v>
      </c>
      <c r="E14" s="1"/>
    </row>
    <row r="15" spans="1:5" ht="15" customHeight="1">
      <c r="A15" s="1"/>
      <c r="B15" s="7" t="s">
        <v>4</v>
      </c>
      <c r="C15" s="8">
        <v>16.8</v>
      </c>
      <c r="D15" s="8">
        <v>16.8</v>
      </c>
      <c r="E15" s="1"/>
    </row>
    <row r="16" spans="1:5" ht="12" customHeight="1">
      <c r="A16" s="1"/>
      <c r="B16" s="309" t="s">
        <v>1</v>
      </c>
      <c r="C16" s="310"/>
      <c r="D16" s="1"/>
      <c r="E16" s="1"/>
    </row>
    <row r="17" spans="1:5" ht="13.15" customHeight="1">
      <c r="A17" s="9" t="s">
        <v>27</v>
      </c>
      <c r="B17" s="3" t="s">
        <v>28</v>
      </c>
      <c r="C17" s="1"/>
      <c r="D17" s="1"/>
      <c r="E17" s="1"/>
    </row>
    <row r="18" spans="1:5" ht="13.15" customHeight="1">
      <c r="A18" s="4" t="s">
        <v>29</v>
      </c>
      <c r="B18" s="5" t="s">
        <v>30</v>
      </c>
      <c r="C18" s="6">
        <v>18.12</v>
      </c>
      <c r="D18" s="6">
        <v>0</v>
      </c>
      <c r="E18" s="1"/>
    </row>
    <row r="19" spans="1:5" ht="13.15" customHeight="1">
      <c r="A19" s="4" t="s">
        <v>31</v>
      </c>
      <c r="B19" s="5" t="s">
        <v>32</v>
      </c>
      <c r="C19" s="6">
        <v>4.16</v>
      </c>
      <c r="D19" s="6">
        <v>0</v>
      </c>
      <c r="E19" s="1"/>
    </row>
    <row r="20" spans="1:5" ht="13.15" customHeight="1">
      <c r="A20" s="4" t="s">
        <v>33</v>
      </c>
      <c r="B20" s="5" t="s">
        <v>34</v>
      </c>
      <c r="C20" s="6">
        <v>0.94</v>
      </c>
      <c r="D20" s="6">
        <v>0.71</v>
      </c>
      <c r="E20" s="1"/>
    </row>
    <row r="21" spans="1:5" ht="13.15" customHeight="1">
      <c r="A21" s="4" t="s">
        <v>35</v>
      </c>
      <c r="B21" s="5" t="s">
        <v>36</v>
      </c>
      <c r="C21" s="6">
        <v>11.03</v>
      </c>
      <c r="D21" s="6">
        <v>8.33</v>
      </c>
      <c r="E21" s="1"/>
    </row>
    <row r="22" spans="1:5" ht="13.15" customHeight="1">
      <c r="A22" s="4" t="s">
        <v>37</v>
      </c>
      <c r="B22" s="5" t="s">
        <v>38</v>
      </c>
      <c r="C22" s="6">
        <v>7.0000000000000007E-2</v>
      </c>
      <c r="D22" s="6">
        <v>0.06</v>
      </c>
      <c r="E22" s="1"/>
    </row>
    <row r="23" spans="1:5" ht="13.15" customHeight="1">
      <c r="A23" s="4" t="s">
        <v>39</v>
      </c>
      <c r="B23" s="5" t="s">
        <v>40</v>
      </c>
      <c r="C23" s="6">
        <v>0.74</v>
      </c>
      <c r="D23" s="6">
        <v>0.56000000000000005</v>
      </c>
      <c r="E23" s="1"/>
    </row>
    <row r="24" spans="1:5" ht="13.15" customHeight="1">
      <c r="A24" s="4" t="s">
        <v>41</v>
      </c>
      <c r="B24" s="5" t="s">
        <v>42</v>
      </c>
      <c r="C24" s="6">
        <v>2.69</v>
      </c>
      <c r="D24" s="6">
        <v>0</v>
      </c>
      <c r="E24" s="1"/>
    </row>
    <row r="25" spans="1:5" ht="13.15" customHeight="1">
      <c r="A25" s="4" t="s">
        <v>43</v>
      </c>
      <c r="B25" s="5" t="s">
        <v>44</v>
      </c>
      <c r="C25" s="6">
        <v>0.11</v>
      </c>
      <c r="D25" s="6">
        <v>0.09</v>
      </c>
      <c r="E25" s="1"/>
    </row>
    <row r="26" spans="1:5" ht="13.15" customHeight="1">
      <c r="A26" s="4" t="s">
        <v>45</v>
      </c>
      <c r="B26" s="5" t="s">
        <v>46</v>
      </c>
      <c r="C26" s="6">
        <v>9.9</v>
      </c>
      <c r="D26" s="6">
        <v>7.48</v>
      </c>
      <c r="E26" s="1"/>
    </row>
    <row r="27" spans="1:5" ht="13.15" customHeight="1">
      <c r="A27" s="4" t="s">
        <v>47</v>
      </c>
      <c r="B27" s="5" t="s">
        <v>48</v>
      </c>
      <c r="C27" s="6">
        <v>0.03</v>
      </c>
      <c r="D27" s="6">
        <v>0.02</v>
      </c>
      <c r="E27" s="1"/>
    </row>
    <row r="28" spans="1:5" ht="15" customHeight="1">
      <c r="A28" s="1"/>
      <c r="B28" s="7" t="s">
        <v>4</v>
      </c>
      <c r="C28" s="8">
        <v>47.79</v>
      </c>
      <c r="D28" s="8">
        <v>17.25</v>
      </c>
      <c r="E28" s="1"/>
    </row>
    <row r="29" spans="1:5" ht="12" customHeight="1">
      <c r="A29" s="1"/>
      <c r="B29" s="309" t="s">
        <v>1</v>
      </c>
      <c r="C29" s="310"/>
      <c r="D29" s="1"/>
      <c r="E29" s="1"/>
    </row>
    <row r="30" spans="1:5" ht="13.15" customHeight="1">
      <c r="A30" s="9" t="s">
        <v>49</v>
      </c>
      <c r="B30" s="3" t="s">
        <v>50</v>
      </c>
      <c r="C30" s="1"/>
      <c r="D30" s="1"/>
      <c r="E30" s="1"/>
    </row>
    <row r="31" spans="1:5" ht="13.15" customHeight="1">
      <c r="A31" s="4" t="s">
        <v>51</v>
      </c>
      <c r="B31" s="5" t="s">
        <v>52</v>
      </c>
      <c r="C31" s="6">
        <v>6.27</v>
      </c>
      <c r="D31" s="6">
        <v>4.74</v>
      </c>
      <c r="E31" s="1"/>
    </row>
    <row r="32" spans="1:5" ht="13.15" customHeight="1">
      <c r="A32" s="4" t="s">
        <v>53</v>
      </c>
      <c r="B32" s="5" t="s">
        <v>54</v>
      </c>
      <c r="C32" s="6">
        <v>0.15</v>
      </c>
      <c r="D32" s="6">
        <v>0.11</v>
      </c>
      <c r="E32" s="1"/>
    </row>
    <row r="33" spans="1:5" ht="13.15" customHeight="1">
      <c r="A33" s="4" t="s">
        <v>55</v>
      </c>
      <c r="B33" s="5" t="s">
        <v>56</v>
      </c>
      <c r="C33" s="6">
        <v>4.2300000000000004</v>
      </c>
      <c r="D33" s="6">
        <v>3.19</v>
      </c>
      <c r="E33" s="1"/>
    </row>
    <row r="34" spans="1:5" ht="13.15" customHeight="1">
      <c r="A34" s="4" t="s">
        <v>57</v>
      </c>
      <c r="B34" s="5" t="s">
        <v>58</v>
      </c>
      <c r="C34" s="6">
        <v>5.09</v>
      </c>
      <c r="D34" s="6">
        <v>3.84</v>
      </c>
      <c r="E34" s="1"/>
    </row>
    <row r="35" spans="1:5" ht="13.15" customHeight="1">
      <c r="A35" s="4" t="s">
        <v>59</v>
      </c>
      <c r="B35" s="5" t="s">
        <v>60</v>
      </c>
      <c r="C35" s="6">
        <v>0.53</v>
      </c>
      <c r="D35" s="6">
        <v>0.4</v>
      </c>
      <c r="E35" s="1"/>
    </row>
    <row r="36" spans="1:5" ht="15" customHeight="1">
      <c r="A36" s="1"/>
      <c r="B36" s="7" t="s">
        <v>4</v>
      </c>
      <c r="C36" s="8">
        <v>16.27</v>
      </c>
      <c r="D36" s="8">
        <v>12.280000000000001</v>
      </c>
      <c r="E36" s="1"/>
    </row>
    <row r="37" spans="1:5" ht="12" customHeight="1">
      <c r="A37" s="1"/>
      <c r="B37" s="309" t="s">
        <v>1</v>
      </c>
      <c r="C37" s="310"/>
      <c r="D37" s="1"/>
      <c r="E37" s="1"/>
    </row>
    <row r="38" spans="1:5" ht="13.15" customHeight="1">
      <c r="A38" s="9" t="s">
        <v>61</v>
      </c>
      <c r="B38" s="3" t="s">
        <v>62</v>
      </c>
      <c r="C38" s="1"/>
      <c r="D38" s="1"/>
      <c r="E38" s="1"/>
    </row>
    <row r="39" spans="1:5" ht="13.15" customHeight="1">
      <c r="A39" s="4" t="s">
        <v>63</v>
      </c>
      <c r="B39" s="5" t="s">
        <v>64</v>
      </c>
      <c r="C39" s="6">
        <v>8.0299999999999994</v>
      </c>
      <c r="D39" s="6">
        <v>2.9</v>
      </c>
      <c r="E39" s="1"/>
    </row>
    <row r="40" spans="1:5" ht="18" customHeight="1">
      <c r="A40" s="4" t="s">
        <v>65</v>
      </c>
      <c r="B40" s="5" t="s">
        <v>66</v>
      </c>
      <c r="C40" s="6">
        <v>0.53</v>
      </c>
      <c r="D40" s="6">
        <v>0.4</v>
      </c>
      <c r="E40" s="1"/>
    </row>
    <row r="41" spans="1:5" ht="15" customHeight="1">
      <c r="A41" s="1"/>
      <c r="B41" s="7" t="s">
        <v>4</v>
      </c>
      <c r="C41" s="8">
        <v>8.5599999999999987</v>
      </c>
      <c r="D41" s="8">
        <v>3.3</v>
      </c>
      <c r="E41" s="1"/>
    </row>
    <row r="42" spans="1:5" ht="15" customHeight="1">
      <c r="A42" s="1"/>
      <c r="B42" s="309" t="s">
        <v>1</v>
      </c>
      <c r="C42" s="310"/>
      <c r="D42" s="1"/>
      <c r="E42" s="1"/>
    </row>
    <row r="43" spans="1:5" ht="37.15" customHeight="1">
      <c r="A43" s="1"/>
      <c r="B43" s="311" t="s">
        <v>67</v>
      </c>
      <c r="C43" s="312"/>
      <c r="D43" s="312"/>
      <c r="E43" s="1"/>
    </row>
    <row r="44" spans="1:5" ht="24" customHeight="1">
      <c r="A44" s="1"/>
      <c r="B44" s="311" t="s">
        <v>68</v>
      </c>
      <c r="C44" s="312"/>
      <c r="D44" s="312"/>
      <c r="E44" s="312"/>
    </row>
  </sheetData>
  <mergeCells count="9">
    <mergeCell ref="B37:C37"/>
    <mergeCell ref="B42:C42"/>
    <mergeCell ref="B43:D43"/>
    <mergeCell ref="B44:E44"/>
    <mergeCell ref="A1:E1"/>
    <mergeCell ref="B2:C2"/>
    <mergeCell ref="B4:C4"/>
    <mergeCell ref="B16:C16"/>
    <mergeCell ref="B29:C29"/>
  </mergeCells>
  <pageMargins left="0.27777777777777779" right="0.27777777777777779" top="0.27777777777777779" bottom="0.27777777777777779" header="0" footer="0"/>
  <pageSetup scale="85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9</vt:i4>
      </vt:variant>
    </vt:vector>
  </HeadingPairs>
  <TitlesOfParts>
    <vt:vector size="15" baseType="lpstr">
      <vt:lpstr>ORCAMENTO</vt:lpstr>
      <vt:lpstr>COMPOSICOES</vt:lpstr>
      <vt:lpstr>COMPOSICOES PROPRIAS</vt:lpstr>
      <vt:lpstr>CRONOGRAMA </vt:lpstr>
      <vt:lpstr>COMPOSIÇÃO DO BDI</vt:lpstr>
      <vt:lpstr>ENCARGOS SOCIAIS</vt:lpstr>
      <vt:lpstr>'COMPOSIÇÃO DO BDI'!Area_de_impressao</vt:lpstr>
      <vt:lpstr>COMPOSICOES!Area_de_impressao</vt:lpstr>
      <vt:lpstr>'COMPOSICOES PROPRIAS'!Area_de_impressao</vt:lpstr>
      <vt:lpstr>'CRONOGRAMA '!Area_de_impressao</vt:lpstr>
      <vt:lpstr>ORCAMENTO!Area_de_impressao</vt:lpstr>
      <vt:lpstr>JR_PAGE_ANCHOR_0_1</vt:lpstr>
      <vt:lpstr>JR_PAGE_ANCHOR_2_1</vt:lpstr>
      <vt:lpstr>JR_PAGE_ANCHOR_5_1</vt:lpstr>
      <vt:lpstr>'CRONOGRAMA '!Titulos_de_impressao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2020-02-11T12:19:11Z</dcterms:created>
  <dcterms:modified xsi:type="dcterms:W3CDTF">2020-03-12T18:26:05Z</dcterms:modified>
</cp:coreProperties>
</file>