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grbotelhocombr-my.sharepoint.com/personal/gustavo_botelho_agrbotelho_com_br/Documents/AGR BOTELHO COMP/Comercial/Propostas Comerciais/230- Prefeitura de Itaituba/PROPOSTA_REV1/"/>
    </mc:Choice>
  </mc:AlternateContent>
  <xr:revisionPtr revIDLastSave="0" documentId="8_{46C42669-D3E0-4C70-9689-46468B70DE52}" xr6:coauthVersionLast="47" xr6:coauthVersionMax="47" xr10:uidLastSave="{00000000-0000-0000-0000-000000000000}"/>
  <bookViews>
    <workbookView xWindow="-120" yWindow="-120" windowWidth="21840" windowHeight="13140" xr2:uid="{D80DB8D4-8D1B-44C8-BFDE-14DDA619FF09}"/>
  </bookViews>
  <sheets>
    <sheet name="PLANILHA DE CUSTOS" sheetId="2" r:id="rId1"/>
  </sheets>
  <externalReferences>
    <externalReference r:id="rId2"/>
  </externalReferences>
  <definedNames>
    <definedName name="_xlnm.Print_Area" localSheetId="0">'PLANILHA DE CUSTOS'!$A$1:$H$57</definedName>
    <definedName name="_xlnm.Print_Titles" localSheetId="0">'PLANILHA DE CUSTOS'!$1:$10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2" i="2" l="1"/>
  <c r="G25" i="2"/>
  <c r="G22" i="2"/>
  <c r="G20" i="2"/>
  <c r="G18" i="2"/>
  <c r="G16" i="2"/>
  <c r="G13" i="2" s="1"/>
  <c r="G14" i="2"/>
  <c r="G46" i="2"/>
  <c r="G45" i="2"/>
  <c r="G44" i="2"/>
  <c r="G43" i="2"/>
  <c r="G42" i="2"/>
  <c r="G41" i="2"/>
  <c r="G40" i="2"/>
  <c r="G39" i="2"/>
  <c r="G37" i="2"/>
  <c r="G35" i="2"/>
  <c r="G33" i="2"/>
  <c r="G28" i="2"/>
  <c r="G26" i="2"/>
  <c r="G30" i="2"/>
  <c r="G23" i="2"/>
  <c r="H45" i="2"/>
  <c r="H43" i="2"/>
  <c r="H41" i="2"/>
  <c r="H39" i="2"/>
  <c r="H37" i="2"/>
  <c r="D36" i="2"/>
  <c r="H36" i="2" s="1"/>
  <c r="H35" i="2"/>
  <c r="D34" i="2"/>
  <c r="H34" i="2" s="1"/>
  <c r="H33" i="2"/>
  <c r="H30" i="2"/>
  <c r="H28" i="2"/>
  <c r="H26" i="2"/>
  <c r="H23" i="2"/>
  <c r="H22" i="2" s="1"/>
  <c r="H20" i="2"/>
  <c r="H18" i="2"/>
  <c r="H16" i="2"/>
  <c r="H14" i="2"/>
  <c r="G38" i="2" l="1"/>
  <c r="H25" i="2"/>
  <c r="H38" i="2"/>
  <c r="H13" i="2"/>
  <c r="H32" i="2"/>
  <c r="G47" i="2" l="1"/>
  <c r="H47" i="2"/>
  <c r="H48" i="2" l="1"/>
</calcChain>
</file>

<file path=xl/sharedStrings.xml><?xml version="1.0" encoding="utf-8"?>
<sst xmlns="http://schemas.openxmlformats.org/spreadsheetml/2006/main" count="81" uniqueCount="66">
  <si>
    <t>AGR BOTELHO ENGENHARIA</t>
  </si>
  <si>
    <t>OBRA: RECUPERAÇÃO E COMPLEMENTAÇÃO DE 74,35 KM DA ESTRADA DEGREDO / PANTANAL, DE 37,80 KM DA ESTRADA SÃO BENEDITO, DE 27,50 KM DA VICINAL DO MACHADO E DE 49,30 KM DA ESTRADA NOVA INTEGRAÇÃO, TOTAL DE 188,95 KM DE VICINAIS.</t>
  </si>
  <si>
    <t>REF:</t>
  </si>
  <si>
    <t>PLANILHA DE QUANTITATIVOS E CUSTOS</t>
  </si>
  <si>
    <t>BDI 29,90%</t>
  </si>
  <si>
    <t>Data:    23/06/2022</t>
  </si>
  <si>
    <t>MÊS:</t>
  </si>
  <si>
    <t>TOTAL</t>
  </si>
  <si>
    <t>ITEM</t>
  </si>
  <si>
    <t>DISCRIMINAÇÃO</t>
  </si>
  <si>
    <t>UND</t>
  </si>
  <si>
    <t>QUANTIDADE</t>
  </si>
  <si>
    <t>VLR SEM BDI</t>
  </si>
  <si>
    <t>VLR COM BDI</t>
  </si>
  <si>
    <t>1.0</t>
  </si>
  <si>
    <t>RECUPERAÇÃO DE 188,95 KM DE VICINAIS.</t>
  </si>
  <si>
    <t>1.1</t>
  </si>
  <si>
    <t>SERVIÇOS PRELIMINARES</t>
  </si>
  <si>
    <t>1.1.1</t>
  </si>
  <si>
    <t>ENGENHEIRO CIVIL DE OBRA PLENO COM ENCARGOS COMPLEMENTARES</t>
  </si>
  <si>
    <t>H</t>
  </si>
  <si>
    <t>1.1.2</t>
  </si>
  <si>
    <t>ENCARREGADO GERAL COM ENCARGOS COMPLEMENTARES</t>
  </si>
  <si>
    <t>1.1.3</t>
  </si>
  <si>
    <t>LOCAÇÃO DE PAVIMENTAÇÃO. AF_10/2018</t>
  </si>
  <si>
    <t>M</t>
  </si>
  <si>
    <t>1.1.5</t>
  </si>
  <si>
    <t>PLACA DE OBRA EM LONA COM PLOTAGEM GRAFICA (2,00x3,00)</t>
  </si>
  <si>
    <t>M²</t>
  </si>
  <si>
    <t>1.2</t>
  </si>
  <si>
    <t>DESMATAMENTO E LIMPEZA:</t>
  </si>
  <si>
    <t>1.2.1</t>
  </si>
  <si>
    <t>LIMPEZA MECANIZADA DE CAMADA VEGETAL, VEGETAÇÃO E PEQUENAS ARVORES</t>
  </si>
  <si>
    <t>1.3</t>
  </si>
  <si>
    <t>TERRAPLANAGEM:</t>
  </si>
  <si>
    <t>1.3.1</t>
  </si>
  <si>
    <t>ESCAVAÇÃO HORIZONTAL, INCLUINDO ESCARIFICAÇÃO EM SOLO DE 2A CATEGORIA COM TRATOR DE ESTEIRAS (170HP/LÂMINA: 5,20M3). AF_07/2020</t>
  </si>
  <si>
    <t>M³</t>
  </si>
  <si>
    <t>1.3.2</t>
  </si>
  <si>
    <t>REGULARIZAÇÃO DE SUPERFÍCIES COM MOTONIVELADORA. AF_11/2019 (LARGURA DE 7M)</t>
  </si>
  <si>
    <t>1.3.3</t>
  </si>
  <si>
    <t>REGULARIZAÇÃO E COMPACTAÇÃO DE SUBLEITO DE SOLO  PREDOMINANTEMENTE ARGILOSO. AF_11/2019</t>
  </si>
  <si>
    <t>1.4</t>
  </si>
  <si>
    <t>OBRAS DE ARTES CORRENTES E ESPECIAIS</t>
  </si>
  <si>
    <t>1.4.1</t>
  </si>
  <si>
    <t>TUBO DE CONCRETO PARA REDES COLETORAS DE ÁGUAS PLUVIAIS, DIÂMETRO DE 1000 MM, JUNTA RÍGIDA, INSTALADO EM LOCAL COM BAIXO NÍVEL DE INTERFERÊNCIAS - FORNECIMENTO E ASSENTAMENTO. AF_12/2015</t>
  </si>
  <si>
    <t>1.4.2</t>
  </si>
  <si>
    <t>BOCA PARA BUEIRO SIMPLES TUBULAR D=100 CM EM CONCRETO, ALAS COM ESCONSIDADE 0º, INCLUINDO FORMAS E MATERIAIS. AF_07/2021</t>
  </si>
  <si>
    <t>1.4.4</t>
  </si>
  <si>
    <t>BOCA PARA BUEIRO SIMPLES TUBULAR, DIAMETRO =1,00M, EM CONCRETO CICLOPICO, INCLUINDO FORMAS, ESCAVACAO, REATERRO E MATERIAIS, EXCLUINDO MATERIAL REATERRO JAZIDA E TRANSPORTE.</t>
  </si>
  <si>
    <t>1.4.3</t>
  </si>
  <si>
    <t>BOCA PARA BUEIRO DUPLO TUBULAR D=100 CM EM CONCRETO, ALAS COM ESCONSIDADE 0º, INCLUINDO FORMAS E MATERIAIS. AF_07/2021</t>
  </si>
  <si>
    <t>1.5</t>
  </si>
  <si>
    <t xml:space="preserve">REVESTIMENTO PRIMARIO (Espessura 10,0cm) </t>
  </si>
  <si>
    <t>1.5.1</t>
  </si>
  <si>
    <t>ESCAVAÇÃO HORIZONTAL EM SOLO DE 1A CATEGORIA COM TRATOR DE ESTEIRAS (125HP/LÂMINA: 2,70M3). AF_07/2020</t>
  </si>
  <si>
    <t>1.5.2</t>
  </si>
  <si>
    <t>TRANSPORTE COM CAMINHÃO BASCULANTE DE 14 M³, EM VIA URBANA EM REVESTIMENTO PRIMÁRIO (UNIDADE: TXKM). AF_07/2020</t>
  </si>
  <si>
    <t>T/KM</t>
  </si>
  <si>
    <t>1.5.3</t>
  </si>
  <si>
    <t>REGULARIZAÇÃO DE SUPERFÍCIES COM MOTONIVELADORA. AF_11/2019 (LARGURA DE 6M)</t>
  </si>
  <si>
    <t>1.5.4</t>
  </si>
  <si>
    <t>REGULARIZAÇÃO E COMPACTAÇÃO DE SOLO</t>
  </si>
  <si>
    <t>VLR TOTAL SEM BDI</t>
  </si>
  <si>
    <t>Valor total do BDI</t>
  </si>
  <si>
    <t>VLR TOTAL COM BDI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</si>
</sst>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&quot;R$ &quot;* #,##0.00_);_(&quot;R$ &quot;* \(#,##0.00\);_(&quot;R$ &quot;* &quot;-&quot;??_);_(@_)"/>
  </numFmts>
  <fonts count="15" x14ac:knownFonts="1">
    <font>
      <sz val="10"/>
      <name val="Arial"/>
      <family val="2"/>
    </font>
    <font>
      <sz val="10"/>
      <name val="Arial"/>
      <family val="2"/>
    </font>
    <font>
      <sz val="20"/>
      <name val="Courier New"/>
      <family val="3"/>
    </font>
    <font>
      <b/>
      <sz val="10"/>
      <name val="Courier New"/>
      <family val="3"/>
    </font>
    <font>
      <b/>
      <i/>
      <sz val="10"/>
      <name val="Courier New"/>
      <family val="3"/>
    </font>
    <font>
      <b/>
      <sz val="12"/>
      <name val="Courier New"/>
      <family val="3"/>
    </font>
    <font>
      <b/>
      <sz val="8"/>
      <name val="Courier New"/>
      <family val="3"/>
    </font>
    <font>
      <b/>
      <sz val="9"/>
      <name val="Courier New"/>
      <family val="3"/>
    </font>
    <font>
      <b/>
      <sz val="11"/>
      <name val="Courier New"/>
      <family val="3"/>
    </font>
    <font>
      <sz val="11"/>
      <name val="Courier New"/>
      <family val="3"/>
    </font>
    <font>
      <b/>
      <sz val="10"/>
      <name val="Arial"/>
      <family val="2"/>
    </font>
    <font>
      <sz val="10"/>
      <name val="Courier New"/>
      <family val="3"/>
    </font>
    <font>
      <sz val="9"/>
      <name val="Courier New"/>
      <family val="3"/>
    </font>
    <font>
      <sz val="11"/>
      <color indexed="8"/>
      <name val="Calibri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</cellStyleXfs>
  <cellXfs count="137">
    <xf numFmtId="0" fontId="0" fillId="0" borderId="0" xfId="0"/>
    <xf numFmtId="0" fontId="4" fillId="0" borderId="5" xfId="0" applyFont="1" applyBorder="1" applyAlignment="1">
      <alignment horizontal="center" vertical="center" wrapText="1"/>
    </xf>
    <xf numFmtId="4" fontId="6" fillId="2" borderId="7" xfId="1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 wrapText="1"/>
    </xf>
    <xf numFmtId="165" fontId="3" fillId="2" borderId="23" xfId="2" applyFont="1" applyFill="1" applyBorder="1" applyAlignment="1">
      <alignment horizontal="center" vertical="center"/>
    </xf>
    <xf numFmtId="0" fontId="10" fillId="0" borderId="0" xfId="0" applyFont="1"/>
    <xf numFmtId="0" fontId="3" fillId="2" borderId="19" xfId="0" applyFont="1" applyFill="1" applyBorder="1" applyAlignment="1">
      <alignment horizontal="left" vertical="center" wrapText="1"/>
    </xf>
    <xf numFmtId="0" fontId="3" fillId="2" borderId="39" xfId="0" applyFont="1" applyFill="1" applyBorder="1" applyAlignment="1">
      <alignment vertical="center"/>
    </xf>
    <xf numFmtId="0" fontId="3" fillId="2" borderId="40" xfId="0" applyFont="1" applyFill="1" applyBorder="1" applyAlignment="1">
      <alignment vertical="center" wrapText="1"/>
    </xf>
    <xf numFmtId="165" fontId="3" fillId="2" borderId="41" xfId="2" applyFont="1" applyFill="1" applyBorder="1" applyAlignment="1">
      <alignment horizontal="center" vertical="center"/>
    </xf>
    <xf numFmtId="0" fontId="11" fillId="4" borderId="42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vertical="center" wrapText="1"/>
    </xf>
    <xf numFmtId="0" fontId="11" fillId="4" borderId="25" xfId="0" applyFont="1" applyFill="1" applyBorder="1" applyAlignment="1">
      <alignment horizontal="center" vertical="center"/>
    </xf>
    <xf numFmtId="3" fontId="11" fillId="4" borderId="25" xfId="0" applyNumberFormat="1" applyFont="1" applyFill="1" applyBorder="1" applyAlignment="1">
      <alignment horizontal="center" vertical="center"/>
    </xf>
    <xf numFmtId="165" fontId="11" fillId="4" borderId="26" xfId="2" applyFont="1" applyFill="1" applyBorder="1" applyAlignment="1">
      <alignment horizontal="center" vertical="center"/>
    </xf>
    <xf numFmtId="0" fontId="11" fillId="4" borderId="43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vertical="center" wrapText="1"/>
    </xf>
    <xf numFmtId="0" fontId="11" fillId="4" borderId="28" xfId="0" applyFont="1" applyFill="1" applyBorder="1" applyAlignment="1">
      <alignment horizontal="center" vertical="center"/>
    </xf>
    <xf numFmtId="3" fontId="11" fillId="4" borderId="28" xfId="0" applyNumberFormat="1" applyFont="1" applyFill="1" applyBorder="1" applyAlignment="1">
      <alignment horizontal="center" vertical="center"/>
    </xf>
    <xf numFmtId="165" fontId="11" fillId="4" borderId="29" xfId="2" applyFont="1" applyFill="1" applyBorder="1" applyAlignment="1">
      <alignment horizontal="center" vertical="center"/>
    </xf>
    <xf numFmtId="0" fontId="10" fillId="0" borderId="0" xfId="1" applyNumberFormat="1" applyFont="1" applyBorder="1" applyAlignment="1">
      <alignment horizontal="center" vertical="center"/>
    </xf>
    <xf numFmtId="0" fontId="11" fillId="4" borderId="44" xfId="0" applyFont="1" applyFill="1" applyBorder="1" applyAlignment="1">
      <alignment horizontal="center" vertical="center"/>
    </xf>
    <xf numFmtId="0" fontId="12" fillId="4" borderId="31" xfId="0" applyFont="1" applyFill="1" applyBorder="1" applyAlignment="1">
      <alignment vertical="center" wrapText="1"/>
    </xf>
    <xf numFmtId="0" fontId="11" fillId="4" borderId="31" xfId="0" applyFont="1" applyFill="1" applyBorder="1" applyAlignment="1">
      <alignment horizontal="center" vertical="center"/>
    </xf>
    <xf numFmtId="3" fontId="11" fillId="4" borderId="31" xfId="0" applyNumberFormat="1" applyFont="1" applyFill="1" applyBorder="1" applyAlignment="1">
      <alignment horizontal="center" vertical="center"/>
    </xf>
    <xf numFmtId="4" fontId="12" fillId="0" borderId="31" xfId="0" applyNumberFormat="1" applyFont="1" applyBorder="1" applyAlignment="1">
      <alignment horizontal="center" vertical="center"/>
    </xf>
    <xf numFmtId="4" fontId="11" fillId="3" borderId="31" xfId="1" applyNumberFormat="1" applyFont="1" applyFill="1" applyBorder="1" applyAlignment="1">
      <alignment vertical="center" wrapText="1"/>
    </xf>
    <xf numFmtId="165" fontId="11" fillId="4" borderId="32" xfId="2" applyFont="1" applyFill="1" applyBorder="1" applyAlignment="1">
      <alignment horizontal="center" vertical="center"/>
    </xf>
    <xf numFmtId="165" fontId="8" fillId="2" borderId="10" xfId="2" applyFont="1" applyFill="1" applyBorder="1" applyAlignment="1">
      <alignment horizontal="center" vertical="center"/>
    </xf>
    <xf numFmtId="0" fontId="11" fillId="0" borderId="0" xfId="0" applyFont="1"/>
    <xf numFmtId="0" fontId="10" fillId="0" borderId="0" xfId="0" applyFont="1" applyAlignment="1">
      <alignment horizontal="center" vertical="center"/>
    </xf>
    <xf numFmtId="164" fontId="10" fillId="0" borderId="0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0" fillId="0" borderId="0" xfId="1" applyFont="1" applyBorder="1" applyAlignment="1">
      <alignment horizontal="center"/>
    </xf>
    <xf numFmtId="165" fontId="8" fillId="2" borderId="57" xfId="2" applyFont="1" applyFill="1" applyBorder="1" applyAlignment="1">
      <alignment horizontal="center" vertical="center"/>
    </xf>
    <xf numFmtId="165" fontId="11" fillId="0" borderId="51" xfId="2" applyFont="1" applyFill="1" applyBorder="1" applyAlignment="1">
      <alignment horizontal="center" vertical="center"/>
    </xf>
    <xf numFmtId="165" fontId="11" fillId="0" borderId="38" xfId="2" applyFont="1" applyFill="1" applyBorder="1" applyAlignment="1">
      <alignment horizontal="center" vertical="center"/>
    </xf>
    <xf numFmtId="0" fontId="14" fillId="0" borderId="58" xfId="3" applyFont="1" applyBorder="1" applyAlignment="1">
      <alignment horizontal="center"/>
    </xf>
    <xf numFmtId="0" fontId="14" fillId="0" borderId="0" xfId="3" applyFont="1" applyAlignment="1">
      <alignment horizontal="center"/>
    </xf>
    <xf numFmtId="165" fontId="11" fillId="0" borderId="29" xfId="2" applyFont="1" applyFill="1" applyBorder="1" applyAlignment="1">
      <alignment horizontal="center" vertical="center"/>
    </xf>
    <xf numFmtId="165" fontId="11" fillId="0" borderId="47" xfId="2" applyFont="1" applyFill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65" fontId="8" fillId="2" borderId="55" xfId="2" applyFont="1" applyFill="1" applyBorder="1" applyAlignment="1">
      <alignment horizontal="center" vertical="center"/>
    </xf>
    <xf numFmtId="165" fontId="8" fillId="2" borderId="16" xfId="2" applyFont="1" applyFill="1" applyBorder="1" applyAlignment="1">
      <alignment horizontal="center" vertical="center"/>
    </xf>
    <xf numFmtId="165" fontId="8" fillId="2" borderId="56" xfId="2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165" fontId="11" fillId="0" borderId="26" xfId="2" applyFont="1" applyFill="1" applyBorder="1" applyAlignment="1">
      <alignment horizontal="center" vertical="center"/>
    </xf>
    <xf numFmtId="165" fontId="11" fillId="0" borderId="52" xfId="2" applyFont="1" applyFill="1" applyBorder="1" applyAlignment="1">
      <alignment horizontal="center" vertical="center"/>
    </xf>
    <xf numFmtId="164" fontId="0" fillId="0" borderId="0" xfId="1" applyFont="1" applyBorder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2" fillId="0" borderId="28" xfId="0" applyFont="1" applyBorder="1" applyAlignment="1">
      <alignment horizontal="left" vertical="center" wrapText="1"/>
    </xf>
    <xf numFmtId="0" fontId="12" fillId="0" borderId="46" xfId="0" applyFont="1" applyBorder="1" applyAlignment="1">
      <alignment horizontal="left" vertical="center" wrapText="1"/>
    </xf>
    <xf numFmtId="0" fontId="11" fillId="0" borderId="28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4" fontId="12" fillId="0" borderId="28" xfId="0" applyNumberFormat="1" applyFont="1" applyBorder="1" applyAlignment="1">
      <alignment horizontal="center" vertical="center"/>
    </xf>
    <xf numFmtId="4" fontId="12" fillId="0" borderId="46" xfId="0" applyNumberFormat="1" applyFont="1" applyBorder="1" applyAlignment="1">
      <alignment horizontal="center" vertical="center"/>
    </xf>
    <xf numFmtId="4" fontId="11" fillId="3" borderId="28" xfId="1" applyNumberFormat="1" applyFont="1" applyFill="1" applyBorder="1" applyAlignment="1">
      <alignment horizontal="center" vertical="center" wrapText="1"/>
    </xf>
    <xf numFmtId="4" fontId="11" fillId="3" borderId="46" xfId="1" applyNumberFormat="1" applyFont="1" applyFill="1" applyBorder="1" applyAlignment="1">
      <alignment horizontal="center" vertical="center" wrapText="1"/>
    </xf>
    <xf numFmtId="4" fontId="11" fillId="0" borderId="28" xfId="0" applyNumberFormat="1" applyFont="1" applyBorder="1" applyAlignment="1">
      <alignment horizontal="center" vertical="center"/>
    </xf>
    <xf numFmtId="4" fontId="11" fillId="0" borderId="46" xfId="0" applyNumberFormat="1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center" vertical="center"/>
    </xf>
    <xf numFmtId="4" fontId="12" fillId="0" borderId="25" xfId="0" applyNumberFormat="1" applyFont="1" applyBorder="1" applyAlignment="1">
      <alignment horizontal="center" vertical="center"/>
    </xf>
    <xf numFmtId="4" fontId="11" fillId="3" borderId="25" xfId="1" applyNumberFormat="1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65" fontId="11" fillId="0" borderId="32" xfId="2" applyFont="1" applyFill="1" applyBorder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164" fontId="10" fillId="0" borderId="0" xfId="1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2" fillId="0" borderId="28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1" fillId="0" borderId="31" xfId="0" applyFont="1" applyBorder="1" applyAlignment="1">
      <alignment horizontal="center" vertical="center"/>
    </xf>
    <xf numFmtId="4" fontId="11" fillId="0" borderId="31" xfId="0" applyNumberFormat="1" applyFont="1" applyBorder="1" applyAlignment="1">
      <alignment horizontal="center" vertical="center"/>
    </xf>
    <xf numFmtId="4" fontId="11" fillId="3" borderId="31" xfId="1" applyNumberFormat="1" applyFont="1" applyFill="1" applyBorder="1" applyAlignment="1">
      <alignment horizontal="center" vertical="center" wrapText="1"/>
    </xf>
    <xf numFmtId="4" fontId="11" fillId="0" borderId="25" xfId="0" applyNumberFormat="1" applyFont="1" applyBorder="1" applyAlignment="1">
      <alignment horizontal="center" vertical="center"/>
    </xf>
    <xf numFmtId="165" fontId="11" fillId="0" borderId="35" xfId="2" applyFont="1" applyFill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2" fillId="0" borderId="34" xfId="0" applyFont="1" applyBorder="1" applyAlignment="1">
      <alignment horizontal="left" vertical="center" wrapText="1"/>
    </xf>
    <xf numFmtId="0" fontId="12" fillId="0" borderId="37" xfId="0" applyFont="1" applyBorder="1" applyAlignment="1">
      <alignment horizontal="left" vertical="center" wrapText="1"/>
    </xf>
    <xf numFmtId="0" fontId="11" fillId="0" borderId="34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4" fontId="11" fillId="0" borderId="34" xfId="0" applyNumberFormat="1" applyFont="1" applyBorder="1" applyAlignment="1">
      <alignment horizontal="center" vertical="center"/>
    </xf>
    <xf numFmtId="4" fontId="11" fillId="0" borderId="37" xfId="0" applyNumberFormat="1" applyFont="1" applyBorder="1" applyAlignment="1">
      <alignment horizontal="center" vertical="center"/>
    </xf>
    <xf numFmtId="4" fontId="11" fillId="0" borderId="34" xfId="0" applyNumberFormat="1" applyFont="1" applyBorder="1" applyAlignment="1">
      <alignment horizontal="right" vertical="center"/>
    </xf>
    <xf numFmtId="4" fontId="11" fillId="0" borderId="37" xfId="0" applyNumberFormat="1" applyFont="1" applyBorder="1" applyAlignment="1">
      <alignment horizontal="right" vertical="center"/>
    </xf>
    <xf numFmtId="4" fontId="11" fillId="3" borderId="34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10" fillId="0" borderId="0" xfId="1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 wrapText="1"/>
    </xf>
    <xf numFmtId="2" fontId="11" fillId="0" borderId="28" xfId="0" applyNumberFormat="1" applyFont="1" applyBorder="1" applyAlignment="1">
      <alignment horizontal="center" vertical="center"/>
    </xf>
    <xf numFmtId="2" fontId="11" fillId="0" borderId="3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64" fontId="10" fillId="0" borderId="0" xfId="1" applyFont="1" applyBorder="1" applyAlignment="1">
      <alignment horizontal="center"/>
    </xf>
    <xf numFmtId="1" fontId="11" fillId="0" borderId="28" xfId="0" applyNumberFormat="1" applyFont="1" applyBorder="1" applyAlignment="1">
      <alignment horizontal="center" vertical="center"/>
    </xf>
    <xf numFmtId="1" fontId="11" fillId="0" borderId="2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</cellXfs>
  <cellStyles count="4">
    <cellStyle name="Moeda" xfId="2" builtinId="4"/>
    <cellStyle name="Normal" xfId="0" builtinId="0"/>
    <cellStyle name="Normal 6" xfId="3" xr:uid="{1376420A-8157-47EA-8E04-31C1D2BF8DC0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1</xdr:row>
      <xdr:rowOff>28575</xdr:rowOff>
    </xdr:from>
    <xdr:ext cx="1189286" cy="689892"/>
    <xdr:pic>
      <xdr:nvPicPr>
        <xdr:cNvPr id="2" name="image1.png">
          <a:extLst>
            <a:ext uri="{FF2B5EF4-FFF2-40B4-BE49-F238E27FC236}">
              <a16:creationId xmlns:a16="http://schemas.microsoft.com/office/drawing/2014/main" id="{A703B7A9-51DF-49E9-BC7E-AE99AC00B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200025"/>
          <a:ext cx="1189286" cy="689892"/>
        </a:xfrm>
        <a:prstGeom prst="rect">
          <a:avLst/>
        </a:prstGeom>
        <a:noFill/>
      </xdr:spPr>
    </xdr:pic>
    <xdr:clientData fLocksWithSheet="0"/>
  </xdr:oneCellAnchor>
  <xdr:twoCellAnchor>
    <xdr:from>
      <xdr:col>1</xdr:col>
      <xdr:colOff>2406122</xdr:colOff>
      <xdr:row>50</xdr:row>
      <xdr:rowOff>109817</xdr:rowOff>
    </xdr:from>
    <xdr:to>
      <xdr:col>6</xdr:col>
      <xdr:colOff>515469</xdr:colOff>
      <xdr:row>57</xdr:row>
      <xdr:rowOff>89646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2CD10020-EC3B-4092-B8BA-CE9ECE8EC0C7}"/>
            </a:ext>
          </a:extLst>
        </xdr:cNvPr>
        <xdr:cNvSpPr txBox="1">
          <a:spLocks noChangeArrowheads="1"/>
        </xdr:cNvSpPr>
      </xdr:nvSpPr>
      <xdr:spPr bwMode="auto">
        <a:xfrm>
          <a:off x="2831946" y="14576611"/>
          <a:ext cx="3633847" cy="11340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ctr" upright="1"/>
        <a:lstStyle/>
        <a:p>
          <a:pPr algn="ctr" rtl="1"/>
          <a:r>
            <a:rPr lang="pt-BR" sz="1000" b="0" i="0" u="none" strike="noStrike">
              <a:effectLst/>
              <a:latin typeface="+mn-lt"/>
              <a:ea typeface="+mn-ea"/>
              <a:cs typeface="+mn-cs"/>
            </a:rPr>
            <a:t>    </a:t>
          </a:r>
          <a:br>
            <a:rPr lang="pt-BR" sz="12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pt-BR" sz="1100" b="0" i="0">
              <a:effectLst/>
              <a:latin typeface="+mn-lt"/>
              <a:ea typeface="+mn-ea"/>
              <a:cs typeface="+mn-cs"/>
            </a:rPr>
            <a:t>_________________________________________________</a:t>
          </a:r>
        </a:p>
        <a:p>
          <a:pPr algn="ctr" rtl="1"/>
          <a:r>
            <a:rPr lang="pt-BR" sz="1100" b="1" i="0">
              <a:effectLst/>
              <a:latin typeface="+mn-lt"/>
              <a:ea typeface="+mn-ea"/>
              <a:cs typeface="+mn-cs"/>
            </a:rPr>
            <a:t>Gustavo de Souza Botelho</a:t>
          </a:r>
          <a:br>
            <a:rPr lang="pt-BR" sz="1100" b="1" i="0">
              <a:effectLst/>
              <a:latin typeface="+mn-lt"/>
              <a:ea typeface="+mn-ea"/>
              <a:cs typeface="+mn-cs"/>
            </a:rPr>
          </a:br>
          <a:r>
            <a:rPr lang="pt-BR" sz="1100" b="1" i="0">
              <a:effectLst/>
              <a:latin typeface="+mn-lt"/>
              <a:ea typeface="+mn-ea"/>
              <a:cs typeface="+mn-cs"/>
            </a:rPr>
            <a:t>Sócio da AGR BOTELHO ENGENHARIA</a:t>
          </a:r>
          <a:endParaRPr lang="pt-BR" sz="1200">
            <a:effectLst/>
          </a:endParaRPr>
        </a:p>
        <a:p>
          <a:pPr algn="ctr"/>
          <a:r>
            <a:rPr lang="pt-BR" sz="1100" b="1" i="0">
              <a:effectLst/>
              <a:latin typeface="+mn-lt"/>
              <a:ea typeface="+mn-ea"/>
              <a:cs typeface="+mn-cs"/>
            </a:rPr>
            <a:t>CPF: 115.128.586-25 </a:t>
          </a:r>
          <a:endParaRPr lang="pt-BR" sz="1200" b="1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1">
            <a:lnSpc>
              <a:spcPts val="600"/>
            </a:lnSpc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</a:t>
          </a:r>
        </a:p>
        <a:p>
          <a:pPr algn="ctr" rtl="1">
            <a:lnSpc>
              <a:spcPts val="900"/>
            </a:lnSpc>
            <a:defRPr sz="1000"/>
          </a:pPr>
          <a:endParaRPr lang="pt-B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lnSpc>
              <a:spcPts val="600"/>
            </a:lnSpc>
            <a:defRPr sz="1000"/>
          </a:pPr>
          <a:endParaRPr lang="pt-B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personal/gustavo_botelho_agrbotelho_com_br/Documents/AGR%20BOTELHO%20COMP/Comercial/Propostas%20Comerciais/230-%20Prefeitura%20de%20Itaituba/Proposta/Envelope%202/planilha-orcamentaria-editavel.xls?CF020527" TargetMode="External"/><Relationship Id="rId1" Type="http://schemas.openxmlformats.org/officeDocument/2006/relationships/externalLinkPath" Target="file:///\\CF020527\planilha-orcamentaria-editave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 FARTURAO"/>
      <sheetName val="MEMORIA"/>
      <sheetName val="MEMÓRIA DE CÁLCULO"/>
      <sheetName val="PLANILHA DE CUSTOS"/>
      <sheetName val="CRONOGRAMA"/>
      <sheetName val="COMP CUSTO UNIT"/>
      <sheetName val="COMPOSIÇÃO DE BDI"/>
    </sheetNames>
    <sheetDataSet>
      <sheetData sheetId="0"/>
      <sheetData sheetId="1">
        <row r="30">
          <cell r="G30">
            <v>8</v>
          </cell>
        </row>
        <row r="31">
          <cell r="G31">
            <v>2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27BAC-6B26-4B93-B757-94BA94CDE13A}">
  <sheetPr>
    <pageSetUpPr fitToPage="1"/>
  </sheetPr>
  <dimension ref="A1:J58"/>
  <sheetViews>
    <sheetView tabSelected="1" view="pageBreakPreview" topLeftCell="A4" zoomScaleNormal="100" zoomScaleSheetLayoutView="100" workbookViewId="0">
      <selection activeCell="J7" sqref="J7"/>
    </sheetView>
  </sheetViews>
  <sheetFormatPr defaultRowHeight="13.5" x14ac:dyDescent="0.25"/>
  <cols>
    <col min="1" max="1" width="6.42578125" customWidth="1"/>
    <col min="2" max="2" width="40.5703125" customWidth="1"/>
    <col min="3" max="3" width="6" style="39" customWidth="1"/>
    <col min="4" max="4" width="14.42578125" customWidth="1"/>
    <col min="5" max="6" width="11" style="39" customWidth="1"/>
    <col min="7" max="7" width="25.28515625" style="39" customWidth="1"/>
    <col min="8" max="8" width="24.140625" customWidth="1"/>
    <col min="9" max="9" width="12.5703125" customWidth="1"/>
    <col min="10" max="10" width="13.5703125" customWidth="1"/>
    <col min="255" max="255" width="6.42578125" customWidth="1"/>
    <col min="256" max="256" width="40.5703125" customWidth="1"/>
    <col min="257" max="257" width="6" customWidth="1"/>
    <col min="258" max="258" width="14.42578125" customWidth="1"/>
    <col min="259" max="260" width="11" customWidth="1"/>
    <col min="261" max="261" width="22.140625" customWidth="1"/>
    <col min="262" max="262" width="17.7109375" customWidth="1"/>
    <col min="263" max="263" width="15.85546875" customWidth="1"/>
    <col min="264" max="264" width="17.85546875" customWidth="1"/>
    <col min="265" max="265" width="12.5703125" customWidth="1"/>
    <col min="266" max="266" width="13.5703125" customWidth="1"/>
    <col min="511" max="511" width="6.42578125" customWidth="1"/>
    <col min="512" max="512" width="40.5703125" customWidth="1"/>
    <col min="513" max="513" width="6" customWidth="1"/>
    <col min="514" max="514" width="14.42578125" customWidth="1"/>
    <col min="515" max="516" width="11" customWidth="1"/>
    <col min="517" max="517" width="22.140625" customWidth="1"/>
    <col min="518" max="518" width="17.7109375" customWidth="1"/>
    <col min="519" max="519" width="15.85546875" customWidth="1"/>
    <col min="520" max="520" width="17.85546875" customWidth="1"/>
    <col min="521" max="521" width="12.5703125" customWidth="1"/>
    <col min="522" max="522" width="13.5703125" customWidth="1"/>
    <col min="767" max="767" width="6.42578125" customWidth="1"/>
    <col min="768" max="768" width="40.5703125" customWidth="1"/>
    <col min="769" max="769" width="6" customWidth="1"/>
    <col min="770" max="770" width="14.42578125" customWidth="1"/>
    <col min="771" max="772" width="11" customWidth="1"/>
    <col min="773" max="773" width="22.140625" customWidth="1"/>
    <col min="774" max="774" width="17.7109375" customWidth="1"/>
    <col min="775" max="775" width="15.85546875" customWidth="1"/>
    <col min="776" max="776" width="17.85546875" customWidth="1"/>
    <col min="777" max="777" width="12.5703125" customWidth="1"/>
    <col min="778" max="778" width="13.5703125" customWidth="1"/>
    <col min="1023" max="1023" width="6.42578125" customWidth="1"/>
    <col min="1024" max="1024" width="40.5703125" customWidth="1"/>
    <col min="1025" max="1025" width="6" customWidth="1"/>
    <col min="1026" max="1026" width="14.42578125" customWidth="1"/>
    <col min="1027" max="1028" width="11" customWidth="1"/>
    <col min="1029" max="1029" width="22.140625" customWidth="1"/>
    <col min="1030" max="1030" width="17.7109375" customWidth="1"/>
    <col min="1031" max="1031" width="15.85546875" customWidth="1"/>
    <col min="1032" max="1032" width="17.85546875" customWidth="1"/>
    <col min="1033" max="1033" width="12.5703125" customWidth="1"/>
    <col min="1034" max="1034" width="13.5703125" customWidth="1"/>
    <col min="1279" max="1279" width="6.42578125" customWidth="1"/>
    <col min="1280" max="1280" width="40.5703125" customWidth="1"/>
    <col min="1281" max="1281" width="6" customWidth="1"/>
    <col min="1282" max="1282" width="14.42578125" customWidth="1"/>
    <col min="1283" max="1284" width="11" customWidth="1"/>
    <col min="1285" max="1285" width="22.140625" customWidth="1"/>
    <col min="1286" max="1286" width="17.7109375" customWidth="1"/>
    <col min="1287" max="1287" width="15.85546875" customWidth="1"/>
    <col min="1288" max="1288" width="17.85546875" customWidth="1"/>
    <col min="1289" max="1289" width="12.5703125" customWidth="1"/>
    <col min="1290" max="1290" width="13.5703125" customWidth="1"/>
    <col min="1535" max="1535" width="6.42578125" customWidth="1"/>
    <col min="1536" max="1536" width="40.5703125" customWidth="1"/>
    <col min="1537" max="1537" width="6" customWidth="1"/>
    <col min="1538" max="1538" width="14.42578125" customWidth="1"/>
    <col min="1539" max="1540" width="11" customWidth="1"/>
    <col min="1541" max="1541" width="22.140625" customWidth="1"/>
    <col min="1542" max="1542" width="17.7109375" customWidth="1"/>
    <col min="1543" max="1543" width="15.85546875" customWidth="1"/>
    <col min="1544" max="1544" width="17.85546875" customWidth="1"/>
    <col min="1545" max="1545" width="12.5703125" customWidth="1"/>
    <col min="1546" max="1546" width="13.5703125" customWidth="1"/>
    <col min="1791" max="1791" width="6.42578125" customWidth="1"/>
    <col min="1792" max="1792" width="40.5703125" customWidth="1"/>
    <col min="1793" max="1793" width="6" customWidth="1"/>
    <col min="1794" max="1794" width="14.42578125" customWidth="1"/>
    <col min="1795" max="1796" width="11" customWidth="1"/>
    <col min="1797" max="1797" width="22.140625" customWidth="1"/>
    <col min="1798" max="1798" width="17.7109375" customWidth="1"/>
    <col min="1799" max="1799" width="15.85546875" customWidth="1"/>
    <col min="1800" max="1800" width="17.85546875" customWidth="1"/>
    <col min="1801" max="1801" width="12.5703125" customWidth="1"/>
    <col min="1802" max="1802" width="13.5703125" customWidth="1"/>
    <col min="2047" max="2047" width="6.42578125" customWidth="1"/>
    <col min="2048" max="2048" width="40.5703125" customWidth="1"/>
    <col min="2049" max="2049" width="6" customWidth="1"/>
    <col min="2050" max="2050" width="14.42578125" customWidth="1"/>
    <col min="2051" max="2052" width="11" customWidth="1"/>
    <col min="2053" max="2053" width="22.140625" customWidth="1"/>
    <col min="2054" max="2054" width="17.7109375" customWidth="1"/>
    <col min="2055" max="2055" width="15.85546875" customWidth="1"/>
    <col min="2056" max="2056" width="17.85546875" customWidth="1"/>
    <col min="2057" max="2057" width="12.5703125" customWidth="1"/>
    <col min="2058" max="2058" width="13.5703125" customWidth="1"/>
    <col min="2303" max="2303" width="6.42578125" customWidth="1"/>
    <col min="2304" max="2304" width="40.5703125" customWidth="1"/>
    <col min="2305" max="2305" width="6" customWidth="1"/>
    <col min="2306" max="2306" width="14.42578125" customWidth="1"/>
    <col min="2307" max="2308" width="11" customWidth="1"/>
    <col min="2309" max="2309" width="22.140625" customWidth="1"/>
    <col min="2310" max="2310" width="17.7109375" customWidth="1"/>
    <col min="2311" max="2311" width="15.85546875" customWidth="1"/>
    <col min="2312" max="2312" width="17.85546875" customWidth="1"/>
    <col min="2313" max="2313" width="12.5703125" customWidth="1"/>
    <col min="2314" max="2314" width="13.5703125" customWidth="1"/>
    <col min="2559" max="2559" width="6.42578125" customWidth="1"/>
    <col min="2560" max="2560" width="40.5703125" customWidth="1"/>
    <col min="2561" max="2561" width="6" customWidth="1"/>
    <col min="2562" max="2562" width="14.42578125" customWidth="1"/>
    <col min="2563" max="2564" width="11" customWidth="1"/>
    <col min="2565" max="2565" width="22.140625" customWidth="1"/>
    <col min="2566" max="2566" width="17.7109375" customWidth="1"/>
    <col min="2567" max="2567" width="15.85546875" customWidth="1"/>
    <col min="2568" max="2568" width="17.85546875" customWidth="1"/>
    <col min="2569" max="2569" width="12.5703125" customWidth="1"/>
    <col min="2570" max="2570" width="13.5703125" customWidth="1"/>
    <col min="2815" max="2815" width="6.42578125" customWidth="1"/>
    <col min="2816" max="2816" width="40.5703125" customWidth="1"/>
    <col min="2817" max="2817" width="6" customWidth="1"/>
    <col min="2818" max="2818" width="14.42578125" customWidth="1"/>
    <col min="2819" max="2820" width="11" customWidth="1"/>
    <col min="2821" max="2821" width="22.140625" customWidth="1"/>
    <col min="2822" max="2822" width="17.7109375" customWidth="1"/>
    <col min="2823" max="2823" width="15.85546875" customWidth="1"/>
    <col min="2824" max="2824" width="17.85546875" customWidth="1"/>
    <col min="2825" max="2825" width="12.5703125" customWidth="1"/>
    <col min="2826" max="2826" width="13.5703125" customWidth="1"/>
    <col min="3071" max="3071" width="6.42578125" customWidth="1"/>
    <col min="3072" max="3072" width="40.5703125" customWidth="1"/>
    <col min="3073" max="3073" width="6" customWidth="1"/>
    <col min="3074" max="3074" width="14.42578125" customWidth="1"/>
    <col min="3075" max="3076" width="11" customWidth="1"/>
    <col min="3077" max="3077" width="22.140625" customWidth="1"/>
    <col min="3078" max="3078" width="17.7109375" customWidth="1"/>
    <col min="3079" max="3079" width="15.85546875" customWidth="1"/>
    <col min="3080" max="3080" width="17.85546875" customWidth="1"/>
    <col min="3081" max="3081" width="12.5703125" customWidth="1"/>
    <col min="3082" max="3082" width="13.5703125" customWidth="1"/>
    <col min="3327" max="3327" width="6.42578125" customWidth="1"/>
    <col min="3328" max="3328" width="40.5703125" customWidth="1"/>
    <col min="3329" max="3329" width="6" customWidth="1"/>
    <col min="3330" max="3330" width="14.42578125" customWidth="1"/>
    <col min="3331" max="3332" width="11" customWidth="1"/>
    <col min="3333" max="3333" width="22.140625" customWidth="1"/>
    <col min="3334" max="3334" width="17.7109375" customWidth="1"/>
    <col min="3335" max="3335" width="15.85546875" customWidth="1"/>
    <col min="3336" max="3336" width="17.85546875" customWidth="1"/>
    <col min="3337" max="3337" width="12.5703125" customWidth="1"/>
    <col min="3338" max="3338" width="13.5703125" customWidth="1"/>
    <col min="3583" max="3583" width="6.42578125" customWidth="1"/>
    <col min="3584" max="3584" width="40.5703125" customWidth="1"/>
    <col min="3585" max="3585" width="6" customWidth="1"/>
    <col min="3586" max="3586" width="14.42578125" customWidth="1"/>
    <col min="3587" max="3588" width="11" customWidth="1"/>
    <col min="3589" max="3589" width="22.140625" customWidth="1"/>
    <col min="3590" max="3590" width="17.7109375" customWidth="1"/>
    <col min="3591" max="3591" width="15.85546875" customWidth="1"/>
    <col min="3592" max="3592" width="17.85546875" customWidth="1"/>
    <col min="3593" max="3593" width="12.5703125" customWidth="1"/>
    <col min="3594" max="3594" width="13.5703125" customWidth="1"/>
    <col min="3839" max="3839" width="6.42578125" customWidth="1"/>
    <col min="3840" max="3840" width="40.5703125" customWidth="1"/>
    <col min="3841" max="3841" width="6" customWidth="1"/>
    <col min="3842" max="3842" width="14.42578125" customWidth="1"/>
    <col min="3843" max="3844" width="11" customWidth="1"/>
    <col min="3845" max="3845" width="22.140625" customWidth="1"/>
    <col min="3846" max="3846" width="17.7109375" customWidth="1"/>
    <col min="3847" max="3847" width="15.85546875" customWidth="1"/>
    <col min="3848" max="3848" width="17.85546875" customWidth="1"/>
    <col min="3849" max="3849" width="12.5703125" customWidth="1"/>
    <col min="3850" max="3850" width="13.5703125" customWidth="1"/>
    <col min="4095" max="4095" width="6.42578125" customWidth="1"/>
    <col min="4096" max="4096" width="40.5703125" customWidth="1"/>
    <col min="4097" max="4097" width="6" customWidth="1"/>
    <col min="4098" max="4098" width="14.42578125" customWidth="1"/>
    <col min="4099" max="4100" width="11" customWidth="1"/>
    <col min="4101" max="4101" width="22.140625" customWidth="1"/>
    <col min="4102" max="4102" width="17.7109375" customWidth="1"/>
    <col min="4103" max="4103" width="15.85546875" customWidth="1"/>
    <col min="4104" max="4104" width="17.85546875" customWidth="1"/>
    <col min="4105" max="4105" width="12.5703125" customWidth="1"/>
    <col min="4106" max="4106" width="13.5703125" customWidth="1"/>
    <col min="4351" max="4351" width="6.42578125" customWidth="1"/>
    <col min="4352" max="4352" width="40.5703125" customWidth="1"/>
    <col min="4353" max="4353" width="6" customWidth="1"/>
    <col min="4354" max="4354" width="14.42578125" customWidth="1"/>
    <col min="4355" max="4356" width="11" customWidth="1"/>
    <col min="4357" max="4357" width="22.140625" customWidth="1"/>
    <col min="4358" max="4358" width="17.7109375" customWidth="1"/>
    <col min="4359" max="4359" width="15.85546875" customWidth="1"/>
    <col min="4360" max="4360" width="17.85546875" customWidth="1"/>
    <col min="4361" max="4361" width="12.5703125" customWidth="1"/>
    <col min="4362" max="4362" width="13.5703125" customWidth="1"/>
    <col min="4607" max="4607" width="6.42578125" customWidth="1"/>
    <col min="4608" max="4608" width="40.5703125" customWidth="1"/>
    <col min="4609" max="4609" width="6" customWidth="1"/>
    <col min="4610" max="4610" width="14.42578125" customWidth="1"/>
    <col min="4611" max="4612" width="11" customWidth="1"/>
    <col min="4613" max="4613" width="22.140625" customWidth="1"/>
    <col min="4614" max="4614" width="17.7109375" customWidth="1"/>
    <col min="4615" max="4615" width="15.85546875" customWidth="1"/>
    <col min="4616" max="4616" width="17.85546875" customWidth="1"/>
    <col min="4617" max="4617" width="12.5703125" customWidth="1"/>
    <col min="4618" max="4618" width="13.5703125" customWidth="1"/>
    <col min="4863" max="4863" width="6.42578125" customWidth="1"/>
    <col min="4864" max="4864" width="40.5703125" customWidth="1"/>
    <col min="4865" max="4865" width="6" customWidth="1"/>
    <col min="4866" max="4866" width="14.42578125" customWidth="1"/>
    <col min="4867" max="4868" width="11" customWidth="1"/>
    <col min="4869" max="4869" width="22.140625" customWidth="1"/>
    <col min="4870" max="4870" width="17.7109375" customWidth="1"/>
    <col min="4871" max="4871" width="15.85546875" customWidth="1"/>
    <col min="4872" max="4872" width="17.85546875" customWidth="1"/>
    <col min="4873" max="4873" width="12.5703125" customWidth="1"/>
    <col min="4874" max="4874" width="13.5703125" customWidth="1"/>
    <col min="5119" max="5119" width="6.42578125" customWidth="1"/>
    <col min="5120" max="5120" width="40.5703125" customWidth="1"/>
    <col min="5121" max="5121" width="6" customWidth="1"/>
    <col min="5122" max="5122" width="14.42578125" customWidth="1"/>
    <col min="5123" max="5124" width="11" customWidth="1"/>
    <col min="5125" max="5125" width="22.140625" customWidth="1"/>
    <col min="5126" max="5126" width="17.7109375" customWidth="1"/>
    <col min="5127" max="5127" width="15.85546875" customWidth="1"/>
    <col min="5128" max="5128" width="17.85546875" customWidth="1"/>
    <col min="5129" max="5129" width="12.5703125" customWidth="1"/>
    <col min="5130" max="5130" width="13.5703125" customWidth="1"/>
    <col min="5375" max="5375" width="6.42578125" customWidth="1"/>
    <col min="5376" max="5376" width="40.5703125" customWidth="1"/>
    <col min="5377" max="5377" width="6" customWidth="1"/>
    <col min="5378" max="5378" width="14.42578125" customWidth="1"/>
    <col min="5379" max="5380" width="11" customWidth="1"/>
    <col min="5381" max="5381" width="22.140625" customWidth="1"/>
    <col min="5382" max="5382" width="17.7109375" customWidth="1"/>
    <col min="5383" max="5383" width="15.85546875" customWidth="1"/>
    <col min="5384" max="5384" width="17.85546875" customWidth="1"/>
    <col min="5385" max="5385" width="12.5703125" customWidth="1"/>
    <col min="5386" max="5386" width="13.5703125" customWidth="1"/>
    <col min="5631" max="5631" width="6.42578125" customWidth="1"/>
    <col min="5632" max="5632" width="40.5703125" customWidth="1"/>
    <col min="5633" max="5633" width="6" customWidth="1"/>
    <col min="5634" max="5634" width="14.42578125" customWidth="1"/>
    <col min="5635" max="5636" width="11" customWidth="1"/>
    <col min="5637" max="5637" width="22.140625" customWidth="1"/>
    <col min="5638" max="5638" width="17.7109375" customWidth="1"/>
    <col min="5639" max="5639" width="15.85546875" customWidth="1"/>
    <col min="5640" max="5640" width="17.85546875" customWidth="1"/>
    <col min="5641" max="5641" width="12.5703125" customWidth="1"/>
    <col min="5642" max="5642" width="13.5703125" customWidth="1"/>
    <col min="5887" max="5887" width="6.42578125" customWidth="1"/>
    <col min="5888" max="5888" width="40.5703125" customWidth="1"/>
    <col min="5889" max="5889" width="6" customWidth="1"/>
    <col min="5890" max="5890" width="14.42578125" customWidth="1"/>
    <col min="5891" max="5892" width="11" customWidth="1"/>
    <col min="5893" max="5893" width="22.140625" customWidth="1"/>
    <col min="5894" max="5894" width="17.7109375" customWidth="1"/>
    <col min="5895" max="5895" width="15.85546875" customWidth="1"/>
    <col min="5896" max="5896" width="17.85546875" customWidth="1"/>
    <col min="5897" max="5897" width="12.5703125" customWidth="1"/>
    <col min="5898" max="5898" width="13.5703125" customWidth="1"/>
    <col min="6143" max="6143" width="6.42578125" customWidth="1"/>
    <col min="6144" max="6144" width="40.5703125" customWidth="1"/>
    <col min="6145" max="6145" width="6" customWidth="1"/>
    <col min="6146" max="6146" width="14.42578125" customWidth="1"/>
    <col min="6147" max="6148" width="11" customWidth="1"/>
    <col min="6149" max="6149" width="22.140625" customWidth="1"/>
    <col min="6150" max="6150" width="17.7109375" customWidth="1"/>
    <col min="6151" max="6151" width="15.85546875" customWidth="1"/>
    <col min="6152" max="6152" width="17.85546875" customWidth="1"/>
    <col min="6153" max="6153" width="12.5703125" customWidth="1"/>
    <col min="6154" max="6154" width="13.5703125" customWidth="1"/>
    <col min="6399" max="6399" width="6.42578125" customWidth="1"/>
    <col min="6400" max="6400" width="40.5703125" customWidth="1"/>
    <col min="6401" max="6401" width="6" customWidth="1"/>
    <col min="6402" max="6402" width="14.42578125" customWidth="1"/>
    <col min="6403" max="6404" width="11" customWidth="1"/>
    <col min="6405" max="6405" width="22.140625" customWidth="1"/>
    <col min="6406" max="6406" width="17.7109375" customWidth="1"/>
    <col min="6407" max="6407" width="15.85546875" customWidth="1"/>
    <col min="6408" max="6408" width="17.85546875" customWidth="1"/>
    <col min="6409" max="6409" width="12.5703125" customWidth="1"/>
    <col min="6410" max="6410" width="13.5703125" customWidth="1"/>
    <col min="6655" max="6655" width="6.42578125" customWidth="1"/>
    <col min="6656" max="6656" width="40.5703125" customWidth="1"/>
    <col min="6657" max="6657" width="6" customWidth="1"/>
    <col min="6658" max="6658" width="14.42578125" customWidth="1"/>
    <col min="6659" max="6660" width="11" customWidth="1"/>
    <col min="6661" max="6661" width="22.140625" customWidth="1"/>
    <col min="6662" max="6662" width="17.7109375" customWidth="1"/>
    <col min="6663" max="6663" width="15.85546875" customWidth="1"/>
    <col min="6664" max="6664" width="17.85546875" customWidth="1"/>
    <col min="6665" max="6665" width="12.5703125" customWidth="1"/>
    <col min="6666" max="6666" width="13.5703125" customWidth="1"/>
    <col min="6911" max="6911" width="6.42578125" customWidth="1"/>
    <col min="6912" max="6912" width="40.5703125" customWidth="1"/>
    <col min="6913" max="6913" width="6" customWidth="1"/>
    <col min="6914" max="6914" width="14.42578125" customWidth="1"/>
    <col min="6915" max="6916" width="11" customWidth="1"/>
    <col min="6917" max="6917" width="22.140625" customWidth="1"/>
    <col min="6918" max="6918" width="17.7109375" customWidth="1"/>
    <col min="6919" max="6919" width="15.85546875" customWidth="1"/>
    <col min="6920" max="6920" width="17.85546875" customWidth="1"/>
    <col min="6921" max="6921" width="12.5703125" customWidth="1"/>
    <col min="6922" max="6922" width="13.5703125" customWidth="1"/>
    <col min="7167" max="7167" width="6.42578125" customWidth="1"/>
    <col min="7168" max="7168" width="40.5703125" customWidth="1"/>
    <col min="7169" max="7169" width="6" customWidth="1"/>
    <col min="7170" max="7170" width="14.42578125" customWidth="1"/>
    <col min="7171" max="7172" width="11" customWidth="1"/>
    <col min="7173" max="7173" width="22.140625" customWidth="1"/>
    <col min="7174" max="7174" width="17.7109375" customWidth="1"/>
    <col min="7175" max="7175" width="15.85546875" customWidth="1"/>
    <col min="7176" max="7176" width="17.85546875" customWidth="1"/>
    <col min="7177" max="7177" width="12.5703125" customWidth="1"/>
    <col min="7178" max="7178" width="13.5703125" customWidth="1"/>
    <col min="7423" max="7423" width="6.42578125" customWidth="1"/>
    <col min="7424" max="7424" width="40.5703125" customWidth="1"/>
    <col min="7425" max="7425" width="6" customWidth="1"/>
    <col min="7426" max="7426" width="14.42578125" customWidth="1"/>
    <col min="7427" max="7428" width="11" customWidth="1"/>
    <col min="7429" max="7429" width="22.140625" customWidth="1"/>
    <col min="7430" max="7430" width="17.7109375" customWidth="1"/>
    <col min="7431" max="7431" width="15.85546875" customWidth="1"/>
    <col min="7432" max="7432" width="17.85546875" customWidth="1"/>
    <col min="7433" max="7433" width="12.5703125" customWidth="1"/>
    <col min="7434" max="7434" width="13.5703125" customWidth="1"/>
    <col min="7679" max="7679" width="6.42578125" customWidth="1"/>
    <col min="7680" max="7680" width="40.5703125" customWidth="1"/>
    <col min="7681" max="7681" width="6" customWidth="1"/>
    <col min="7682" max="7682" width="14.42578125" customWidth="1"/>
    <col min="7683" max="7684" width="11" customWidth="1"/>
    <col min="7685" max="7685" width="22.140625" customWidth="1"/>
    <col min="7686" max="7686" width="17.7109375" customWidth="1"/>
    <col min="7687" max="7687" width="15.85546875" customWidth="1"/>
    <col min="7688" max="7688" width="17.85546875" customWidth="1"/>
    <col min="7689" max="7689" width="12.5703125" customWidth="1"/>
    <col min="7690" max="7690" width="13.5703125" customWidth="1"/>
    <col min="7935" max="7935" width="6.42578125" customWidth="1"/>
    <col min="7936" max="7936" width="40.5703125" customWidth="1"/>
    <col min="7937" max="7937" width="6" customWidth="1"/>
    <col min="7938" max="7938" width="14.42578125" customWidth="1"/>
    <col min="7939" max="7940" width="11" customWidth="1"/>
    <col min="7941" max="7941" width="22.140625" customWidth="1"/>
    <col min="7942" max="7942" width="17.7109375" customWidth="1"/>
    <col min="7943" max="7943" width="15.85546875" customWidth="1"/>
    <col min="7944" max="7944" width="17.85546875" customWidth="1"/>
    <col min="7945" max="7945" width="12.5703125" customWidth="1"/>
    <col min="7946" max="7946" width="13.5703125" customWidth="1"/>
    <col min="8191" max="8191" width="6.42578125" customWidth="1"/>
    <col min="8192" max="8192" width="40.5703125" customWidth="1"/>
    <col min="8193" max="8193" width="6" customWidth="1"/>
    <col min="8194" max="8194" width="14.42578125" customWidth="1"/>
    <col min="8195" max="8196" width="11" customWidth="1"/>
    <col min="8197" max="8197" width="22.140625" customWidth="1"/>
    <col min="8198" max="8198" width="17.7109375" customWidth="1"/>
    <col min="8199" max="8199" width="15.85546875" customWidth="1"/>
    <col min="8200" max="8200" width="17.85546875" customWidth="1"/>
    <col min="8201" max="8201" width="12.5703125" customWidth="1"/>
    <col min="8202" max="8202" width="13.5703125" customWidth="1"/>
    <col min="8447" max="8447" width="6.42578125" customWidth="1"/>
    <col min="8448" max="8448" width="40.5703125" customWidth="1"/>
    <col min="8449" max="8449" width="6" customWidth="1"/>
    <col min="8450" max="8450" width="14.42578125" customWidth="1"/>
    <col min="8451" max="8452" width="11" customWidth="1"/>
    <col min="8453" max="8453" width="22.140625" customWidth="1"/>
    <col min="8454" max="8454" width="17.7109375" customWidth="1"/>
    <col min="8455" max="8455" width="15.85546875" customWidth="1"/>
    <col min="8456" max="8456" width="17.85546875" customWidth="1"/>
    <col min="8457" max="8457" width="12.5703125" customWidth="1"/>
    <col min="8458" max="8458" width="13.5703125" customWidth="1"/>
    <col min="8703" max="8703" width="6.42578125" customWidth="1"/>
    <col min="8704" max="8704" width="40.5703125" customWidth="1"/>
    <col min="8705" max="8705" width="6" customWidth="1"/>
    <col min="8706" max="8706" width="14.42578125" customWidth="1"/>
    <col min="8707" max="8708" width="11" customWidth="1"/>
    <col min="8709" max="8709" width="22.140625" customWidth="1"/>
    <col min="8710" max="8710" width="17.7109375" customWidth="1"/>
    <col min="8711" max="8711" width="15.85546875" customWidth="1"/>
    <col min="8712" max="8712" width="17.85546875" customWidth="1"/>
    <col min="8713" max="8713" width="12.5703125" customWidth="1"/>
    <col min="8714" max="8714" width="13.5703125" customWidth="1"/>
    <col min="8959" max="8959" width="6.42578125" customWidth="1"/>
    <col min="8960" max="8960" width="40.5703125" customWidth="1"/>
    <col min="8961" max="8961" width="6" customWidth="1"/>
    <col min="8962" max="8962" width="14.42578125" customWidth="1"/>
    <col min="8963" max="8964" width="11" customWidth="1"/>
    <col min="8965" max="8965" width="22.140625" customWidth="1"/>
    <col min="8966" max="8966" width="17.7109375" customWidth="1"/>
    <col min="8967" max="8967" width="15.85546875" customWidth="1"/>
    <col min="8968" max="8968" width="17.85546875" customWidth="1"/>
    <col min="8969" max="8969" width="12.5703125" customWidth="1"/>
    <col min="8970" max="8970" width="13.5703125" customWidth="1"/>
    <col min="9215" max="9215" width="6.42578125" customWidth="1"/>
    <col min="9216" max="9216" width="40.5703125" customWidth="1"/>
    <col min="9217" max="9217" width="6" customWidth="1"/>
    <col min="9218" max="9218" width="14.42578125" customWidth="1"/>
    <col min="9219" max="9220" width="11" customWidth="1"/>
    <col min="9221" max="9221" width="22.140625" customWidth="1"/>
    <col min="9222" max="9222" width="17.7109375" customWidth="1"/>
    <col min="9223" max="9223" width="15.85546875" customWidth="1"/>
    <col min="9224" max="9224" width="17.85546875" customWidth="1"/>
    <col min="9225" max="9225" width="12.5703125" customWidth="1"/>
    <col min="9226" max="9226" width="13.5703125" customWidth="1"/>
    <col min="9471" max="9471" width="6.42578125" customWidth="1"/>
    <col min="9472" max="9472" width="40.5703125" customWidth="1"/>
    <col min="9473" max="9473" width="6" customWidth="1"/>
    <col min="9474" max="9474" width="14.42578125" customWidth="1"/>
    <col min="9475" max="9476" width="11" customWidth="1"/>
    <col min="9477" max="9477" width="22.140625" customWidth="1"/>
    <col min="9478" max="9478" width="17.7109375" customWidth="1"/>
    <col min="9479" max="9479" width="15.85546875" customWidth="1"/>
    <col min="9480" max="9480" width="17.85546875" customWidth="1"/>
    <col min="9481" max="9481" width="12.5703125" customWidth="1"/>
    <col min="9482" max="9482" width="13.5703125" customWidth="1"/>
    <col min="9727" max="9727" width="6.42578125" customWidth="1"/>
    <col min="9728" max="9728" width="40.5703125" customWidth="1"/>
    <col min="9729" max="9729" width="6" customWidth="1"/>
    <col min="9730" max="9730" width="14.42578125" customWidth="1"/>
    <col min="9731" max="9732" width="11" customWidth="1"/>
    <col min="9733" max="9733" width="22.140625" customWidth="1"/>
    <col min="9734" max="9734" width="17.7109375" customWidth="1"/>
    <col min="9735" max="9735" width="15.85546875" customWidth="1"/>
    <col min="9736" max="9736" width="17.85546875" customWidth="1"/>
    <col min="9737" max="9737" width="12.5703125" customWidth="1"/>
    <col min="9738" max="9738" width="13.5703125" customWidth="1"/>
    <col min="9983" max="9983" width="6.42578125" customWidth="1"/>
    <col min="9984" max="9984" width="40.5703125" customWidth="1"/>
    <col min="9985" max="9985" width="6" customWidth="1"/>
    <col min="9986" max="9986" width="14.42578125" customWidth="1"/>
    <col min="9987" max="9988" width="11" customWidth="1"/>
    <col min="9989" max="9989" width="22.140625" customWidth="1"/>
    <col min="9990" max="9990" width="17.7109375" customWidth="1"/>
    <col min="9991" max="9991" width="15.85546875" customWidth="1"/>
    <col min="9992" max="9992" width="17.85546875" customWidth="1"/>
    <col min="9993" max="9993" width="12.5703125" customWidth="1"/>
    <col min="9994" max="9994" width="13.5703125" customWidth="1"/>
    <col min="10239" max="10239" width="6.42578125" customWidth="1"/>
    <col min="10240" max="10240" width="40.5703125" customWidth="1"/>
    <col min="10241" max="10241" width="6" customWidth="1"/>
    <col min="10242" max="10242" width="14.42578125" customWidth="1"/>
    <col min="10243" max="10244" width="11" customWidth="1"/>
    <col min="10245" max="10245" width="22.140625" customWidth="1"/>
    <col min="10246" max="10246" width="17.7109375" customWidth="1"/>
    <col min="10247" max="10247" width="15.85546875" customWidth="1"/>
    <col min="10248" max="10248" width="17.85546875" customWidth="1"/>
    <col min="10249" max="10249" width="12.5703125" customWidth="1"/>
    <col min="10250" max="10250" width="13.5703125" customWidth="1"/>
    <col min="10495" max="10495" width="6.42578125" customWidth="1"/>
    <col min="10496" max="10496" width="40.5703125" customWidth="1"/>
    <col min="10497" max="10497" width="6" customWidth="1"/>
    <col min="10498" max="10498" width="14.42578125" customWidth="1"/>
    <col min="10499" max="10500" width="11" customWidth="1"/>
    <col min="10501" max="10501" width="22.140625" customWidth="1"/>
    <col min="10502" max="10502" width="17.7109375" customWidth="1"/>
    <col min="10503" max="10503" width="15.85546875" customWidth="1"/>
    <col min="10504" max="10504" width="17.85546875" customWidth="1"/>
    <col min="10505" max="10505" width="12.5703125" customWidth="1"/>
    <col min="10506" max="10506" width="13.5703125" customWidth="1"/>
    <col min="10751" max="10751" width="6.42578125" customWidth="1"/>
    <col min="10752" max="10752" width="40.5703125" customWidth="1"/>
    <col min="10753" max="10753" width="6" customWidth="1"/>
    <col min="10754" max="10754" width="14.42578125" customWidth="1"/>
    <col min="10755" max="10756" width="11" customWidth="1"/>
    <col min="10757" max="10757" width="22.140625" customWidth="1"/>
    <col min="10758" max="10758" width="17.7109375" customWidth="1"/>
    <col min="10759" max="10759" width="15.85546875" customWidth="1"/>
    <col min="10760" max="10760" width="17.85546875" customWidth="1"/>
    <col min="10761" max="10761" width="12.5703125" customWidth="1"/>
    <col min="10762" max="10762" width="13.5703125" customWidth="1"/>
    <col min="11007" max="11007" width="6.42578125" customWidth="1"/>
    <col min="11008" max="11008" width="40.5703125" customWidth="1"/>
    <col min="11009" max="11009" width="6" customWidth="1"/>
    <col min="11010" max="11010" width="14.42578125" customWidth="1"/>
    <col min="11011" max="11012" width="11" customWidth="1"/>
    <col min="11013" max="11013" width="22.140625" customWidth="1"/>
    <col min="11014" max="11014" width="17.7109375" customWidth="1"/>
    <col min="11015" max="11015" width="15.85546875" customWidth="1"/>
    <col min="11016" max="11016" width="17.85546875" customWidth="1"/>
    <col min="11017" max="11017" width="12.5703125" customWidth="1"/>
    <col min="11018" max="11018" width="13.5703125" customWidth="1"/>
    <col min="11263" max="11263" width="6.42578125" customWidth="1"/>
    <col min="11264" max="11264" width="40.5703125" customWidth="1"/>
    <col min="11265" max="11265" width="6" customWidth="1"/>
    <col min="11266" max="11266" width="14.42578125" customWidth="1"/>
    <col min="11267" max="11268" width="11" customWidth="1"/>
    <col min="11269" max="11269" width="22.140625" customWidth="1"/>
    <col min="11270" max="11270" width="17.7109375" customWidth="1"/>
    <col min="11271" max="11271" width="15.85546875" customWidth="1"/>
    <col min="11272" max="11272" width="17.85546875" customWidth="1"/>
    <col min="11273" max="11273" width="12.5703125" customWidth="1"/>
    <col min="11274" max="11274" width="13.5703125" customWidth="1"/>
    <col min="11519" max="11519" width="6.42578125" customWidth="1"/>
    <col min="11520" max="11520" width="40.5703125" customWidth="1"/>
    <col min="11521" max="11521" width="6" customWidth="1"/>
    <col min="11522" max="11522" width="14.42578125" customWidth="1"/>
    <col min="11523" max="11524" width="11" customWidth="1"/>
    <col min="11525" max="11525" width="22.140625" customWidth="1"/>
    <col min="11526" max="11526" width="17.7109375" customWidth="1"/>
    <col min="11527" max="11527" width="15.85546875" customWidth="1"/>
    <col min="11528" max="11528" width="17.85546875" customWidth="1"/>
    <col min="11529" max="11529" width="12.5703125" customWidth="1"/>
    <col min="11530" max="11530" width="13.5703125" customWidth="1"/>
    <col min="11775" max="11775" width="6.42578125" customWidth="1"/>
    <col min="11776" max="11776" width="40.5703125" customWidth="1"/>
    <col min="11777" max="11777" width="6" customWidth="1"/>
    <col min="11778" max="11778" width="14.42578125" customWidth="1"/>
    <col min="11779" max="11780" width="11" customWidth="1"/>
    <col min="11781" max="11781" width="22.140625" customWidth="1"/>
    <col min="11782" max="11782" width="17.7109375" customWidth="1"/>
    <col min="11783" max="11783" width="15.85546875" customWidth="1"/>
    <col min="11784" max="11784" width="17.85546875" customWidth="1"/>
    <col min="11785" max="11785" width="12.5703125" customWidth="1"/>
    <col min="11786" max="11786" width="13.5703125" customWidth="1"/>
    <col min="12031" max="12031" width="6.42578125" customWidth="1"/>
    <col min="12032" max="12032" width="40.5703125" customWidth="1"/>
    <col min="12033" max="12033" width="6" customWidth="1"/>
    <col min="12034" max="12034" width="14.42578125" customWidth="1"/>
    <col min="12035" max="12036" width="11" customWidth="1"/>
    <col min="12037" max="12037" width="22.140625" customWidth="1"/>
    <col min="12038" max="12038" width="17.7109375" customWidth="1"/>
    <col min="12039" max="12039" width="15.85546875" customWidth="1"/>
    <col min="12040" max="12040" width="17.85546875" customWidth="1"/>
    <col min="12041" max="12041" width="12.5703125" customWidth="1"/>
    <col min="12042" max="12042" width="13.5703125" customWidth="1"/>
    <col min="12287" max="12287" width="6.42578125" customWidth="1"/>
    <col min="12288" max="12288" width="40.5703125" customWidth="1"/>
    <col min="12289" max="12289" width="6" customWidth="1"/>
    <col min="12290" max="12290" width="14.42578125" customWidth="1"/>
    <col min="12291" max="12292" width="11" customWidth="1"/>
    <col min="12293" max="12293" width="22.140625" customWidth="1"/>
    <col min="12294" max="12294" width="17.7109375" customWidth="1"/>
    <col min="12295" max="12295" width="15.85546875" customWidth="1"/>
    <col min="12296" max="12296" width="17.85546875" customWidth="1"/>
    <col min="12297" max="12297" width="12.5703125" customWidth="1"/>
    <col min="12298" max="12298" width="13.5703125" customWidth="1"/>
    <col min="12543" max="12543" width="6.42578125" customWidth="1"/>
    <col min="12544" max="12544" width="40.5703125" customWidth="1"/>
    <col min="12545" max="12545" width="6" customWidth="1"/>
    <col min="12546" max="12546" width="14.42578125" customWidth="1"/>
    <col min="12547" max="12548" width="11" customWidth="1"/>
    <col min="12549" max="12549" width="22.140625" customWidth="1"/>
    <col min="12550" max="12550" width="17.7109375" customWidth="1"/>
    <col min="12551" max="12551" width="15.85546875" customWidth="1"/>
    <col min="12552" max="12552" width="17.85546875" customWidth="1"/>
    <col min="12553" max="12553" width="12.5703125" customWidth="1"/>
    <col min="12554" max="12554" width="13.5703125" customWidth="1"/>
    <col min="12799" max="12799" width="6.42578125" customWidth="1"/>
    <col min="12800" max="12800" width="40.5703125" customWidth="1"/>
    <col min="12801" max="12801" width="6" customWidth="1"/>
    <col min="12802" max="12802" width="14.42578125" customWidth="1"/>
    <col min="12803" max="12804" width="11" customWidth="1"/>
    <col min="12805" max="12805" width="22.140625" customWidth="1"/>
    <col min="12806" max="12806" width="17.7109375" customWidth="1"/>
    <col min="12807" max="12807" width="15.85546875" customWidth="1"/>
    <col min="12808" max="12808" width="17.85546875" customWidth="1"/>
    <col min="12809" max="12809" width="12.5703125" customWidth="1"/>
    <col min="12810" max="12810" width="13.5703125" customWidth="1"/>
    <col min="13055" max="13055" width="6.42578125" customWidth="1"/>
    <col min="13056" max="13056" width="40.5703125" customWidth="1"/>
    <col min="13057" max="13057" width="6" customWidth="1"/>
    <col min="13058" max="13058" width="14.42578125" customWidth="1"/>
    <col min="13059" max="13060" width="11" customWidth="1"/>
    <col min="13061" max="13061" width="22.140625" customWidth="1"/>
    <col min="13062" max="13062" width="17.7109375" customWidth="1"/>
    <col min="13063" max="13063" width="15.85546875" customWidth="1"/>
    <col min="13064" max="13064" width="17.85546875" customWidth="1"/>
    <col min="13065" max="13065" width="12.5703125" customWidth="1"/>
    <col min="13066" max="13066" width="13.5703125" customWidth="1"/>
    <col min="13311" max="13311" width="6.42578125" customWidth="1"/>
    <col min="13312" max="13312" width="40.5703125" customWidth="1"/>
    <col min="13313" max="13313" width="6" customWidth="1"/>
    <col min="13314" max="13314" width="14.42578125" customWidth="1"/>
    <col min="13315" max="13316" width="11" customWidth="1"/>
    <col min="13317" max="13317" width="22.140625" customWidth="1"/>
    <col min="13318" max="13318" width="17.7109375" customWidth="1"/>
    <col min="13319" max="13319" width="15.85546875" customWidth="1"/>
    <col min="13320" max="13320" width="17.85546875" customWidth="1"/>
    <col min="13321" max="13321" width="12.5703125" customWidth="1"/>
    <col min="13322" max="13322" width="13.5703125" customWidth="1"/>
    <col min="13567" max="13567" width="6.42578125" customWidth="1"/>
    <col min="13568" max="13568" width="40.5703125" customWidth="1"/>
    <col min="13569" max="13569" width="6" customWidth="1"/>
    <col min="13570" max="13570" width="14.42578125" customWidth="1"/>
    <col min="13571" max="13572" width="11" customWidth="1"/>
    <col min="13573" max="13573" width="22.140625" customWidth="1"/>
    <col min="13574" max="13574" width="17.7109375" customWidth="1"/>
    <col min="13575" max="13575" width="15.85546875" customWidth="1"/>
    <col min="13576" max="13576" width="17.85546875" customWidth="1"/>
    <col min="13577" max="13577" width="12.5703125" customWidth="1"/>
    <col min="13578" max="13578" width="13.5703125" customWidth="1"/>
    <col min="13823" max="13823" width="6.42578125" customWidth="1"/>
    <col min="13824" max="13824" width="40.5703125" customWidth="1"/>
    <col min="13825" max="13825" width="6" customWidth="1"/>
    <col min="13826" max="13826" width="14.42578125" customWidth="1"/>
    <col min="13827" max="13828" width="11" customWidth="1"/>
    <col min="13829" max="13829" width="22.140625" customWidth="1"/>
    <col min="13830" max="13830" width="17.7109375" customWidth="1"/>
    <col min="13831" max="13831" width="15.85546875" customWidth="1"/>
    <col min="13832" max="13832" width="17.85546875" customWidth="1"/>
    <col min="13833" max="13833" width="12.5703125" customWidth="1"/>
    <col min="13834" max="13834" width="13.5703125" customWidth="1"/>
    <col min="14079" max="14079" width="6.42578125" customWidth="1"/>
    <col min="14080" max="14080" width="40.5703125" customWidth="1"/>
    <col min="14081" max="14081" width="6" customWidth="1"/>
    <col min="14082" max="14082" width="14.42578125" customWidth="1"/>
    <col min="14083" max="14084" width="11" customWidth="1"/>
    <col min="14085" max="14085" width="22.140625" customWidth="1"/>
    <col min="14086" max="14086" width="17.7109375" customWidth="1"/>
    <col min="14087" max="14087" width="15.85546875" customWidth="1"/>
    <col min="14088" max="14088" width="17.85546875" customWidth="1"/>
    <col min="14089" max="14089" width="12.5703125" customWidth="1"/>
    <col min="14090" max="14090" width="13.5703125" customWidth="1"/>
    <col min="14335" max="14335" width="6.42578125" customWidth="1"/>
    <col min="14336" max="14336" width="40.5703125" customWidth="1"/>
    <col min="14337" max="14337" width="6" customWidth="1"/>
    <col min="14338" max="14338" width="14.42578125" customWidth="1"/>
    <col min="14339" max="14340" width="11" customWidth="1"/>
    <col min="14341" max="14341" width="22.140625" customWidth="1"/>
    <col min="14342" max="14342" width="17.7109375" customWidth="1"/>
    <col min="14343" max="14343" width="15.85546875" customWidth="1"/>
    <col min="14344" max="14344" width="17.85546875" customWidth="1"/>
    <col min="14345" max="14345" width="12.5703125" customWidth="1"/>
    <col min="14346" max="14346" width="13.5703125" customWidth="1"/>
    <col min="14591" max="14591" width="6.42578125" customWidth="1"/>
    <col min="14592" max="14592" width="40.5703125" customWidth="1"/>
    <col min="14593" max="14593" width="6" customWidth="1"/>
    <col min="14594" max="14594" width="14.42578125" customWidth="1"/>
    <col min="14595" max="14596" width="11" customWidth="1"/>
    <col min="14597" max="14597" width="22.140625" customWidth="1"/>
    <col min="14598" max="14598" width="17.7109375" customWidth="1"/>
    <col min="14599" max="14599" width="15.85546875" customWidth="1"/>
    <col min="14600" max="14600" width="17.85546875" customWidth="1"/>
    <col min="14601" max="14601" width="12.5703125" customWidth="1"/>
    <col min="14602" max="14602" width="13.5703125" customWidth="1"/>
    <col min="14847" max="14847" width="6.42578125" customWidth="1"/>
    <col min="14848" max="14848" width="40.5703125" customWidth="1"/>
    <col min="14849" max="14849" width="6" customWidth="1"/>
    <col min="14850" max="14850" width="14.42578125" customWidth="1"/>
    <col min="14851" max="14852" width="11" customWidth="1"/>
    <col min="14853" max="14853" width="22.140625" customWidth="1"/>
    <col min="14854" max="14854" width="17.7109375" customWidth="1"/>
    <col min="14855" max="14855" width="15.85546875" customWidth="1"/>
    <col min="14856" max="14856" width="17.85546875" customWidth="1"/>
    <col min="14857" max="14857" width="12.5703125" customWidth="1"/>
    <col min="14858" max="14858" width="13.5703125" customWidth="1"/>
    <col min="15103" max="15103" width="6.42578125" customWidth="1"/>
    <col min="15104" max="15104" width="40.5703125" customWidth="1"/>
    <col min="15105" max="15105" width="6" customWidth="1"/>
    <col min="15106" max="15106" width="14.42578125" customWidth="1"/>
    <col min="15107" max="15108" width="11" customWidth="1"/>
    <col min="15109" max="15109" width="22.140625" customWidth="1"/>
    <col min="15110" max="15110" width="17.7109375" customWidth="1"/>
    <col min="15111" max="15111" width="15.85546875" customWidth="1"/>
    <col min="15112" max="15112" width="17.85546875" customWidth="1"/>
    <col min="15113" max="15113" width="12.5703125" customWidth="1"/>
    <col min="15114" max="15114" width="13.5703125" customWidth="1"/>
    <col min="15359" max="15359" width="6.42578125" customWidth="1"/>
    <col min="15360" max="15360" width="40.5703125" customWidth="1"/>
    <col min="15361" max="15361" width="6" customWidth="1"/>
    <col min="15362" max="15362" width="14.42578125" customWidth="1"/>
    <col min="15363" max="15364" width="11" customWidth="1"/>
    <col min="15365" max="15365" width="22.140625" customWidth="1"/>
    <col min="15366" max="15366" width="17.7109375" customWidth="1"/>
    <col min="15367" max="15367" width="15.85546875" customWidth="1"/>
    <col min="15368" max="15368" width="17.85546875" customWidth="1"/>
    <col min="15369" max="15369" width="12.5703125" customWidth="1"/>
    <col min="15370" max="15370" width="13.5703125" customWidth="1"/>
    <col min="15615" max="15615" width="6.42578125" customWidth="1"/>
    <col min="15616" max="15616" width="40.5703125" customWidth="1"/>
    <col min="15617" max="15617" width="6" customWidth="1"/>
    <col min="15618" max="15618" width="14.42578125" customWidth="1"/>
    <col min="15619" max="15620" width="11" customWidth="1"/>
    <col min="15621" max="15621" width="22.140625" customWidth="1"/>
    <col min="15622" max="15622" width="17.7109375" customWidth="1"/>
    <col min="15623" max="15623" width="15.85546875" customWidth="1"/>
    <col min="15624" max="15624" width="17.85546875" customWidth="1"/>
    <col min="15625" max="15625" width="12.5703125" customWidth="1"/>
    <col min="15626" max="15626" width="13.5703125" customWidth="1"/>
    <col min="15871" max="15871" width="6.42578125" customWidth="1"/>
    <col min="15872" max="15872" width="40.5703125" customWidth="1"/>
    <col min="15873" max="15873" width="6" customWidth="1"/>
    <col min="15874" max="15874" width="14.42578125" customWidth="1"/>
    <col min="15875" max="15876" width="11" customWidth="1"/>
    <col min="15877" max="15877" width="22.140625" customWidth="1"/>
    <col min="15878" max="15878" width="17.7109375" customWidth="1"/>
    <col min="15879" max="15879" width="15.85546875" customWidth="1"/>
    <col min="15880" max="15880" width="17.85546875" customWidth="1"/>
    <col min="15881" max="15881" width="12.5703125" customWidth="1"/>
    <col min="15882" max="15882" width="13.5703125" customWidth="1"/>
    <col min="16127" max="16127" width="6.42578125" customWidth="1"/>
    <col min="16128" max="16128" width="40.5703125" customWidth="1"/>
    <col min="16129" max="16129" width="6" customWidth="1"/>
    <col min="16130" max="16130" width="14.42578125" customWidth="1"/>
    <col min="16131" max="16132" width="11" customWidth="1"/>
    <col min="16133" max="16133" width="22.140625" customWidth="1"/>
    <col min="16134" max="16134" width="17.7109375" customWidth="1"/>
    <col min="16135" max="16135" width="15.85546875" customWidth="1"/>
    <col min="16136" max="16136" width="17.85546875" customWidth="1"/>
    <col min="16137" max="16137" width="12.5703125" customWidth="1"/>
    <col min="16138" max="16138" width="13.5703125" customWidth="1"/>
  </cols>
  <sheetData>
    <row r="1" spans="1:10" ht="13.9" customHeight="1" x14ac:dyDescent="0.2">
      <c r="A1" s="120" t="s">
        <v>0</v>
      </c>
      <c r="B1" s="120"/>
      <c r="C1" s="120"/>
      <c r="D1" s="120"/>
      <c r="E1" s="120"/>
      <c r="F1" s="120"/>
      <c r="G1" s="120"/>
      <c r="H1" s="120"/>
    </row>
    <row r="2" spans="1:10" ht="13.9" customHeight="1" x14ac:dyDescent="0.2">
      <c r="A2" s="120"/>
      <c r="B2" s="120"/>
      <c r="C2" s="120"/>
      <c r="D2" s="120"/>
      <c r="E2" s="120"/>
      <c r="F2" s="120"/>
      <c r="G2" s="120"/>
      <c r="H2" s="120"/>
    </row>
    <row r="3" spans="1:10" ht="13.9" customHeight="1" x14ac:dyDescent="0.2">
      <c r="A3" s="120"/>
      <c r="B3" s="120"/>
      <c r="C3" s="120"/>
      <c r="D3" s="120"/>
      <c r="E3" s="120"/>
      <c r="F3" s="120"/>
      <c r="G3" s="120"/>
      <c r="H3" s="120"/>
    </row>
    <row r="4" spans="1:10" ht="13.9" customHeight="1" x14ac:dyDescent="0.2">
      <c r="A4" s="120"/>
      <c r="B4" s="120"/>
      <c r="C4" s="120"/>
      <c r="D4" s="120"/>
      <c r="E4" s="120"/>
      <c r="F4" s="120"/>
      <c r="G4" s="120"/>
      <c r="H4" s="120"/>
    </row>
    <row r="5" spans="1:10" ht="13.9" customHeight="1" x14ac:dyDescent="0.2">
      <c r="A5" s="120"/>
      <c r="B5" s="120"/>
      <c r="C5" s="120"/>
      <c r="D5" s="120"/>
      <c r="E5" s="120"/>
      <c r="F5" s="120"/>
      <c r="G5" s="120"/>
      <c r="H5" s="120"/>
    </row>
    <row r="6" spans="1:10" ht="14.45" customHeight="1" thickBot="1" x14ac:dyDescent="0.25">
      <c r="A6" s="121"/>
      <c r="B6" s="121"/>
      <c r="C6" s="121"/>
      <c r="D6" s="121"/>
      <c r="E6" s="121"/>
      <c r="F6" s="121"/>
      <c r="G6" s="121"/>
      <c r="H6" s="121"/>
    </row>
    <row r="7" spans="1:10" ht="75" customHeight="1" thickTop="1" thickBot="1" x14ac:dyDescent="0.25">
      <c r="A7" s="122" t="s">
        <v>1</v>
      </c>
      <c r="B7" s="123"/>
      <c r="C7" s="123"/>
      <c r="D7" s="123"/>
      <c r="E7" s="123"/>
      <c r="F7" s="123"/>
      <c r="G7" s="123"/>
      <c r="H7" s="124"/>
    </row>
    <row r="8" spans="1:10" ht="28.15" customHeight="1" thickTop="1" thickBot="1" x14ac:dyDescent="0.25">
      <c r="A8" s="1" t="s">
        <v>2</v>
      </c>
      <c r="B8" s="125" t="s">
        <v>3</v>
      </c>
      <c r="C8" s="125"/>
      <c r="D8" s="125"/>
      <c r="E8" s="125"/>
      <c r="F8" s="127" t="s">
        <v>4</v>
      </c>
      <c r="G8" s="135"/>
      <c r="H8" s="2" t="s">
        <v>5</v>
      </c>
    </row>
    <row r="9" spans="1:10" ht="25.15" customHeight="1" thickTop="1" thickBot="1" x14ac:dyDescent="0.25">
      <c r="A9" s="3" t="s">
        <v>6</v>
      </c>
      <c r="B9" s="126"/>
      <c r="C9" s="126"/>
      <c r="D9" s="126"/>
      <c r="E9" s="126"/>
      <c r="F9" s="128"/>
      <c r="G9" s="136"/>
      <c r="H9" s="4" t="s">
        <v>7</v>
      </c>
    </row>
    <row r="10" spans="1:10" ht="27" thickTop="1" thickBot="1" x14ac:dyDescent="0.25">
      <c r="A10" s="5" t="s">
        <v>8</v>
      </c>
      <c r="B10" s="6" t="s">
        <v>9</v>
      </c>
      <c r="C10" s="7" t="s">
        <v>10</v>
      </c>
      <c r="D10" s="7" t="s">
        <v>11</v>
      </c>
      <c r="E10" s="8" t="s">
        <v>12</v>
      </c>
      <c r="F10" s="9" t="s">
        <v>13</v>
      </c>
      <c r="G10" s="10" t="s">
        <v>63</v>
      </c>
      <c r="H10" s="10" t="s">
        <v>65</v>
      </c>
    </row>
    <row r="11" spans="1:10" ht="15" thickTop="1" thickBot="1" x14ac:dyDescent="0.25">
      <c r="A11" s="129"/>
      <c r="B11" s="130"/>
      <c r="C11" s="130"/>
      <c r="D11" s="130"/>
      <c r="E11" s="130"/>
      <c r="F11" s="130"/>
      <c r="G11" s="130"/>
      <c r="H11" s="131"/>
    </row>
    <row r="12" spans="1:10" ht="31.5" customHeight="1" thickTop="1" x14ac:dyDescent="0.2">
      <c r="A12" s="11" t="s">
        <v>14</v>
      </c>
      <c r="B12" s="132" t="s">
        <v>15</v>
      </c>
      <c r="C12" s="133"/>
      <c r="D12" s="133"/>
      <c r="E12" s="133"/>
      <c r="F12" s="133"/>
      <c r="G12" s="133"/>
      <c r="H12" s="134"/>
      <c r="I12" s="42"/>
      <c r="J12" s="40"/>
    </row>
    <row r="13" spans="1:10" ht="15.75" x14ac:dyDescent="0.2">
      <c r="A13" s="12" t="s">
        <v>16</v>
      </c>
      <c r="B13" s="13" t="s">
        <v>17</v>
      </c>
      <c r="C13" s="83"/>
      <c r="D13" s="84"/>
      <c r="E13" s="84"/>
      <c r="F13" s="85"/>
      <c r="G13" s="14">
        <f>G20+G14+G16+G18</f>
        <v>109578.42</v>
      </c>
      <c r="H13" s="14">
        <f>H20+H14+H16+H18</f>
        <v>140502.82</v>
      </c>
      <c r="J13" s="15"/>
    </row>
    <row r="14" spans="1:10" ht="12.75" customHeight="1" x14ac:dyDescent="0.2">
      <c r="A14" s="78" t="s">
        <v>18</v>
      </c>
      <c r="B14" s="79" t="s">
        <v>19</v>
      </c>
      <c r="C14" s="80" t="s">
        <v>20</v>
      </c>
      <c r="D14" s="119">
        <v>330</v>
      </c>
      <c r="E14" s="82">
        <v>93.3</v>
      </c>
      <c r="F14" s="82">
        <v>121.19</v>
      </c>
      <c r="G14" s="61">
        <f>ROUND(D14*E14,2)</f>
        <v>30789</v>
      </c>
      <c r="H14" s="61">
        <f>ROUND(D14*F14,2)</f>
        <v>39992.699999999997</v>
      </c>
      <c r="I14" s="116"/>
      <c r="J14" s="117"/>
    </row>
    <row r="15" spans="1:10" ht="16.5" customHeight="1" x14ac:dyDescent="0.2">
      <c r="A15" s="66"/>
      <c r="B15" s="68"/>
      <c r="C15" s="70"/>
      <c r="D15" s="118"/>
      <c r="E15" s="74"/>
      <c r="F15" s="74"/>
      <c r="G15" s="49"/>
      <c r="H15" s="49"/>
      <c r="I15" s="116"/>
      <c r="J15" s="117"/>
    </row>
    <row r="16" spans="1:10" ht="12.75" customHeight="1" x14ac:dyDescent="0.2">
      <c r="A16" s="66" t="s">
        <v>21</v>
      </c>
      <c r="B16" s="68" t="s">
        <v>22</v>
      </c>
      <c r="C16" s="70" t="s">
        <v>20</v>
      </c>
      <c r="D16" s="118">
        <v>974</v>
      </c>
      <c r="E16" s="74">
        <v>18.510000000000002</v>
      </c>
      <c r="F16" s="74">
        <v>24.04</v>
      </c>
      <c r="G16" s="45">
        <f>ROUND(D16*E16,2)</f>
        <v>18028.740000000002</v>
      </c>
      <c r="H16" s="49">
        <f>ROUND(D16*F16,2)</f>
        <v>23414.959999999999</v>
      </c>
      <c r="I16" s="116"/>
      <c r="J16" s="117"/>
    </row>
    <row r="17" spans="1:10" ht="16.5" customHeight="1" x14ac:dyDescent="0.2">
      <c r="A17" s="66"/>
      <c r="B17" s="68"/>
      <c r="C17" s="70"/>
      <c r="D17" s="118"/>
      <c r="E17" s="74"/>
      <c r="F17" s="74"/>
      <c r="G17" s="62"/>
      <c r="H17" s="49"/>
      <c r="I17" s="116"/>
      <c r="J17" s="117"/>
    </row>
    <row r="18" spans="1:10" ht="12.75" customHeight="1" x14ac:dyDescent="0.2">
      <c r="A18" s="66" t="s">
        <v>23</v>
      </c>
      <c r="B18" s="68" t="s">
        <v>24</v>
      </c>
      <c r="C18" s="70" t="s">
        <v>25</v>
      </c>
      <c r="D18" s="114">
        <v>188950</v>
      </c>
      <c r="E18" s="74">
        <v>0.3</v>
      </c>
      <c r="F18" s="74">
        <v>0.38</v>
      </c>
      <c r="G18" s="45">
        <f>ROUND(D18*E18,2)</f>
        <v>56685</v>
      </c>
      <c r="H18" s="49">
        <f>ROUND(D18*F18,2)</f>
        <v>71801</v>
      </c>
      <c r="I18" s="116"/>
      <c r="J18" s="117"/>
    </row>
    <row r="19" spans="1:10" ht="16.5" customHeight="1" x14ac:dyDescent="0.2">
      <c r="A19" s="66"/>
      <c r="B19" s="68"/>
      <c r="C19" s="70"/>
      <c r="D19" s="114"/>
      <c r="E19" s="74"/>
      <c r="F19" s="74"/>
      <c r="G19" s="62"/>
      <c r="H19" s="49"/>
      <c r="I19" s="116"/>
      <c r="J19" s="117"/>
    </row>
    <row r="20" spans="1:10" ht="12.75" customHeight="1" x14ac:dyDescent="0.2">
      <c r="A20" s="66" t="s">
        <v>26</v>
      </c>
      <c r="B20" s="68" t="s">
        <v>27</v>
      </c>
      <c r="C20" s="70" t="s">
        <v>28</v>
      </c>
      <c r="D20" s="114">
        <v>24</v>
      </c>
      <c r="E20" s="74">
        <v>169.82</v>
      </c>
      <c r="F20" s="74">
        <v>220.59</v>
      </c>
      <c r="G20" s="45">
        <f>ROUND(D20*E20,2)</f>
        <v>4075.68</v>
      </c>
      <c r="H20" s="49">
        <f>ROUND(D20*F20,2)</f>
        <v>5294.16</v>
      </c>
      <c r="I20" s="111"/>
      <c r="J20" s="112"/>
    </row>
    <row r="21" spans="1:10" ht="26.25" customHeight="1" x14ac:dyDescent="0.2">
      <c r="A21" s="92"/>
      <c r="B21" s="113"/>
      <c r="C21" s="95"/>
      <c r="D21" s="115"/>
      <c r="E21" s="97"/>
      <c r="F21" s="97"/>
      <c r="G21" s="46"/>
      <c r="H21" s="89"/>
      <c r="I21" s="111"/>
      <c r="J21" s="112"/>
    </row>
    <row r="22" spans="1:10" ht="25.5" customHeight="1" x14ac:dyDescent="0.2">
      <c r="A22" s="12" t="s">
        <v>29</v>
      </c>
      <c r="B22" s="16" t="s">
        <v>30</v>
      </c>
      <c r="C22" s="83"/>
      <c r="D22" s="84"/>
      <c r="E22" s="84"/>
      <c r="F22" s="85"/>
      <c r="G22" s="14">
        <f>G23</f>
        <v>181392</v>
      </c>
      <c r="H22" s="14">
        <f>H23</f>
        <v>232408.5</v>
      </c>
      <c r="I22" s="42"/>
      <c r="J22" s="41"/>
    </row>
    <row r="23" spans="1:10" ht="12.75" customHeight="1" x14ac:dyDescent="0.2">
      <c r="A23" s="100" t="s">
        <v>31</v>
      </c>
      <c r="B23" s="102" t="s">
        <v>32</v>
      </c>
      <c r="C23" s="104" t="s">
        <v>28</v>
      </c>
      <c r="D23" s="106">
        <v>566850</v>
      </c>
      <c r="E23" s="108">
        <v>0.32</v>
      </c>
      <c r="F23" s="110">
        <v>0.41</v>
      </c>
      <c r="G23" s="45">
        <f t="shared" ref="G23" si="0">ROUND(D23*E23,2)</f>
        <v>181392</v>
      </c>
      <c r="H23" s="99">
        <f>ROUND(D23*F23,2)</f>
        <v>232408.5</v>
      </c>
      <c r="I23" s="90"/>
      <c r="J23" s="91"/>
    </row>
    <row r="24" spans="1:10" ht="26.25" customHeight="1" x14ac:dyDescent="0.2">
      <c r="A24" s="101"/>
      <c r="B24" s="103"/>
      <c r="C24" s="105"/>
      <c r="D24" s="107"/>
      <c r="E24" s="109"/>
      <c r="F24" s="110"/>
      <c r="G24" s="46"/>
      <c r="H24" s="46"/>
      <c r="I24" s="90"/>
      <c r="J24" s="91"/>
    </row>
    <row r="25" spans="1:10" ht="25.9" customHeight="1" x14ac:dyDescent="0.2">
      <c r="A25" s="17" t="s">
        <v>33</v>
      </c>
      <c r="B25" s="18" t="s">
        <v>34</v>
      </c>
      <c r="C25" s="83"/>
      <c r="D25" s="84"/>
      <c r="E25" s="84"/>
      <c r="F25" s="85"/>
      <c r="G25" s="19">
        <f>G26+G28+G30</f>
        <v>3100291.6</v>
      </c>
      <c r="H25" s="19">
        <f>H26+H28+H30</f>
        <v>4011597.45</v>
      </c>
      <c r="J25" s="43"/>
    </row>
    <row r="26" spans="1:10" ht="22.5" customHeight="1" x14ac:dyDescent="0.2">
      <c r="A26" s="78" t="s">
        <v>35</v>
      </c>
      <c r="B26" s="79" t="s">
        <v>36</v>
      </c>
      <c r="C26" s="80" t="s">
        <v>37</v>
      </c>
      <c r="D26" s="98">
        <v>132265</v>
      </c>
      <c r="E26" s="98">
        <v>3.34</v>
      </c>
      <c r="F26" s="82">
        <v>4.33</v>
      </c>
      <c r="G26" s="45">
        <f>ROUND(D26*E26,2)</f>
        <v>441765.1</v>
      </c>
      <c r="H26" s="61">
        <f>ROUND(D26*F26,2)</f>
        <v>572707.44999999995</v>
      </c>
      <c r="I26" s="90"/>
      <c r="J26" s="91"/>
    </row>
    <row r="27" spans="1:10" ht="36" customHeight="1" x14ac:dyDescent="0.2">
      <c r="A27" s="66"/>
      <c r="B27" s="68"/>
      <c r="C27" s="70"/>
      <c r="D27" s="76"/>
      <c r="E27" s="76"/>
      <c r="F27" s="74"/>
      <c r="G27" s="46"/>
      <c r="H27" s="49"/>
      <c r="I27" s="90"/>
      <c r="J27" s="91"/>
    </row>
    <row r="28" spans="1:10" ht="17.25" customHeight="1" x14ac:dyDescent="0.2">
      <c r="A28" s="66" t="s">
        <v>38</v>
      </c>
      <c r="B28" s="68" t="s">
        <v>39</v>
      </c>
      <c r="C28" s="70" t="s">
        <v>28</v>
      </c>
      <c r="D28" s="76">
        <v>1322650</v>
      </c>
      <c r="E28" s="76">
        <v>0.1</v>
      </c>
      <c r="F28" s="74">
        <v>0.12</v>
      </c>
      <c r="G28" s="45">
        <f>ROUND(D28*E28,2)</f>
        <v>132265</v>
      </c>
      <c r="H28" s="49">
        <f>ROUND(D28*F28,2)</f>
        <v>158718</v>
      </c>
      <c r="I28" s="90"/>
      <c r="J28" s="91"/>
    </row>
    <row r="29" spans="1:10" ht="25.5" customHeight="1" x14ac:dyDescent="0.2">
      <c r="A29" s="66"/>
      <c r="B29" s="68"/>
      <c r="C29" s="70"/>
      <c r="D29" s="76"/>
      <c r="E29" s="76"/>
      <c r="F29" s="74"/>
      <c r="G29" s="46"/>
      <c r="H29" s="49"/>
      <c r="I29" s="90"/>
      <c r="J29" s="91"/>
    </row>
    <row r="30" spans="1:10" ht="21" customHeight="1" x14ac:dyDescent="0.2">
      <c r="A30" s="66" t="s">
        <v>40</v>
      </c>
      <c r="B30" s="93" t="s">
        <v>41</v>
      </c>
      <c r="C30" s="70" t="s">
        <v>28</v>
      </c>
      <c r="D30" s="76">
        <v>1322650</v>
      </c>
      <c r="E30" s="76">
        <v>1.91</v>
      </c>
      <c r="F30" s="74">
        <v>2.48</v>
      </c>
      <c r="G30" s="45">
        <f t="shared" ref="G30:G46" si="1">ROUND(D30*E30,2)</f>
        <v>2526261.5</v>
      </c>
      <c r="H30" s="49">
        <f>ROUND(D30*F30,2)</f>
        <v>3280172</v>
      </c>
      <c r="I30" s="90"/>
      <c r="J30" s="91"/>
    </row>
    <row r="31" spans="1:10" ht="22.5" customHeight="1" x14ac:dyDescent="0.2">
      <c r="A31" s="92"/>
      <c r="B31" s="94"/>
      <c r="C31" s="95"/>
      <c r="D31" s="76"/>
      <c r="E31" s="96"/>
      <c r="F31" s="97"/>
      <c r="G31" s="46"/>
      <c r="H31" s="89"/>
      <c r="I31" s="90"/>
      <c r="J31" s="91"/>
    </row>
    <row r="32" spans="1:10" ht="35.25" customHeight="1" x14ac:dyDescent="0.2">
      <c r="A32" s="12" t="s">
        <v>42</v>
      </c>
      <c r="B32" s="13" t="s">
        <v>43</v>
      </c>
      <c r="C32" s="83"/>
      <c r="D32" s="84"/>
      <c r="E32" s="84"/>
      <c r="F32" s="85"/>
      <c r="G32" s="14">
        <f>G33+G35+G36+G37</f>
        <v>161112.54</v>
      </c>
      <c r="H32" s="14">
        <f>H33+H35+H36+H37</f>
        <v>209284.24</v>
      </c>
      <c r="J32" s="41"/>
    </row>
    <row r="33" spans="1:10" ht="65.25" customHeight="1" x14ac:dyDescent="0.2">
      <c r="A33" s="20" t="s">
        <v>44</v>
      </c>
      <c r="B33" s="21" t="s">
        <v>45</v>
      </c>
      <c r="C33" s="22" t="s">
        <v>25</v>
      </c>
      <c r="D33" s="23">
        <v>110</v>
      </c>
      <c r="E33" s="81">
        <v>459.19</v>
      </c>
      <c r="F33" s="82">
        <v>596.48</v>
      </c>
      <c r="G33" s="45">
        <f t="shared" si="1"/>
        <v>50510.9</v>
      </c>
      <c r="H33" s="24">
        <f>ROUND(D33*F33,2)</f>
        <v>65612.800000000003</v>
      </c>
      <c r="I33" s="42"/>
      <c r="J33" s="41"/>
    </row>
    <row r="34" spans="1:10" ht="66.75" hidden="1" customHeight="1" x14ac:dyDescent="0.2">
      <c r="A34" s="25" t="s">
        <v>46</v>
      </c>
      <c r="B34" s="26" t="s">
        <v>45</v>
      </c>
      <c r="C34" s="27" t="s">
        <v>25</v>
      </c>
      <c r="D34" s="28">
        <f>[1]MEMORIA!G30</f>
        <v>8</v>
      </c>
      <c r="E34" s="72"/>
      <c r="F34" s="74"/>
      <c r="G34" s="46"/>
      <c r="H34" s="29">
        <f>ROUND(D34*F34,2)</f>
        <v>0</v>
      </c>
      <c r="J34" s="41"/>
    </row>
    <row r="35" spans="1:10" ht="63.75" customHeight="1" x14ac:dyDescent="0.2">
      <c r="A35" s="25" t="s">
        <v>46</v>
      </c>
      <c r="B35" s="26" t="s">
        <v>47</v>
      </c>
      <c r="C35" s="27" t="s">
        <v>10</v>
      </c>
      <c r="D35" s="28">
        <v>18</v>
      </c>
      <c r="E35" s="72">
        <v>5416.37</v>
      </c>
      <c r="F35" s="74">
        <v>7035.86</v>
      </c>
      <c r="G35" s="29">
        <f t="shared" si="1"/>
        <v>97494.66</v>
      </c>
      <c r="H35" s="29">
        <f>ROUND(D35*F35,2)</f>
        <v>126645.48</v>
      </c>
      <c r="I35" s="42"/>
      <c r="J35" s="30"/>
    </row>
    <row r="36" spans="1:10" ht="65.25" hidden="1" customHeight="1" x14ac:dyDescent="0.2">
      <c r="A36" s="25" t="s">
        <v>48</v>
      </c>
      <c r="B36" s="26" t="s">
        <v>49</v>
      </c>
      <c r="C36" s="27" t="s">
        <v>10</v>
      </c>
      <c r="D36" s="28">
        <f>[1]MEMORIA!G31</f>
        <v>2</v>
      </c>
      <c r="E36" s="72"/>
      <c r="F36" s="74"/>
      <c r="G36" s="29"/>
      <c r="H36" s="29">
        <f>ROUND(D36*F36,2)</f>
        <v>0</v>
      </c>
      <c r="I36" s="42"/>
      <c r="J36" s="41"/>
    </row>
    <row r="37" spans="1:10" ht="65.25" customHeight="1" x14ac:dyDescent="0.2">
      <c r="A37" s="31" t="s">
        <v>50</v>
      </c>
      <c r="B37" s="32" t="s">
        <v>51</v>
      </c>
      <c r="C37" s="33" t="s">
        <v>10</v>
      </c>
      <c r="D37" s="34">
        <v>2</v>
      </c>
      <c r="E37" s="35">
        <v>6553.49</v>
      </c>
      <c r="F37" s="36">
        <v>8512.98</v>
      </c>
      <c r="G37" s="37">
        <f t="shared" si="1"/>
        <v>13106.98</v>
      </c>
      <c r="H37" s="37">
        <f>ROUND(D37*F37,2)</f>
        <v>17025.96</v>
      </c>
      <c r="I37" s="42"/>
      <c r="J37" s="30"/>
    </row>
    <row r="38" spans="1:10" ht="31.5" x14ac:dyDescent="0.2">
      <c r="A38" s="12" t="s">
        <v>52</v>
      </c>
      <c r="B38" s="13" t="s">
        <v>53</v>
      </c>
      <c r="C38" s="86"/>
      <c r="D38" s="87"/>
      <c r="E38" s="87"/>
      <c r="F38" s="88"/>
      <c r="G38" s="14">
        <f>G39+G41+G43+G45</f>
        <v>3065906.4</v>
      </c>
      <c r="H38" s="14">
        <f>H39+H41+H43+H45</f>
        <v>3953974.2</v>
      </c>
      <c r="J38" s="40"/>
    </row>
    <row r="39" spans="1:10" ht="21.75" customHeight="1" x14ac:dyDescent="0.2">
      <c r="A39" s="78" t="s">
        <v>54</v>
      </c>
      <c r="B39" s="79" t="s">
        <v>55</v>
      </c>
      <c r="C39" s="80" t="s">
        <v>37</v>
      </c>
      <c r="D39" s="81">
        <v>121050</v>
      </c>
      <c r="E39" s="81">
        <v>2.84</v>
      </c>
      <c r="F39" s="82">
        <v>3.68</v>
      </c>
      <c r="G39" s="61">
        <f t="shared" si="1"/>
        <v>343782</v>
      </c>
      <c r="H39" s="61">
        <f>ROUND(D39*F39,2)</f>
        <v>445464</v>
      </c>
      <c r="I39" s="63"/>
      <c r="J39" s="64"/>
    </row>
    <row r="40" spans="1:10" ht="21" customHeight="1" x14ac:dyDescent="0.2">
      <c r="A40" s="66"/>
      <c r="B40" s="68"/>
      <c r="C40" s="70"/>
      <c r="D40" s="72"/>
      <c r="E40" s="72"/>
      <c r="F40" s="74"/>
      <c r="G40" s="49">
        <f t="shared" si="1"/>
        <v>0</v>
      </c>
      <c r="H40" s="49"/>
      <c r="I40" s="63"/>
      <c r="J40" s="65"/>
    </row>
    <row r="41" spans="1:10" ht="19.149999999999999" customHeight="1" x14ac:dyDescent="0.2">
      <c r="A41" s="66" t="s">
        <v>56</v>
      </c>
      <c r="B41" s="68" t="s">
        <v>57</v>
      </c>
      <c r="C41" s="70" t="s">
        <v>58</v>
      </c>
      <c r="D41" s="72">
        <v>1209280</v>
      </c>
      <c r="E41" s="76">
        <v>1.23</v>
      </c>
      <c r="F41" s="74">
        <v>1.59</v>
      </c>
      <c r="G41" s="49">
        <f t="shared" si="1"/>
        <v>1487414.4</v>
      </c>
      <c r="H41" s="49">
        <f>ROUND(D41*F41,2)</f>
        <v>1922755.2</v>
      </c>
      <c r="I41" s="63"/>
      <c r="J41" s="64"/>
    </row>
    <row r="42" spans="1:10" ht="16.899999999999999" customHeight="1" thickBot="1" x14ac:dyDescent="0.25">
      <c r="A42" s="67"/>
      <c r="B42" s="69"/>
      <c r="C42" s="71"/>
      <c r="D42" s="73"/>
      <c r="E42" s="77"/>
      <c r="F42" s="75"/>
      <c r="G42" s="50">
        <f t="shared" si="1"/>
        <v>0</v>
      </c>
      <c r="H42" s="50"/>
      <c r="I42" s="63"/>
      <c r="J42" s="65"/>
    </row>
    <row r="43" spans="1:10" ht="20.25" customHeight="1" thickTop="1" x14ac:dyDescent="0.2">
      <c r="A43" s="66" t="s">
        <v>59</v>
      </c>
      <c r="B43" s="68" t="s">
        <v>60</v>
      </c>
      <c r="C43" s="70" t="s">
        <v>28</v>
      </c>
      <c r="D43" s="72">
        <v>1210500</v>
      </c>
      <c r="E43" s="72">
        <v>0.1</v>
      </c>
      <c r="F43" s="74">
        <v>0.12</v>
      </c>
      <c r="G43" s="49">
        <f t="shared" si="1"/>
        <v>121050</v>
      </c>
      <c r="H43" s="49">
        <f>ROUND(D43*F43,2)</f>
        <v>145260</v>
      </c>
      <c r="I43" s="63"/>
      <c r="J43" s="64"/>
    </row>
    <row r="44" spans="1:10" ht="21" customHeight="1" x14ac:dyDescent="0.2">
      <c r="A44" s="66"/>
      <c r="B44" s="68"/>
      <c r="C44" s="70"/>
      <c r="D44" s="72"/>
      <c r="E44" s="72"/>
      <c r="F44" s="74"/>
      <c r="G44" s="49">
        <f t="shared" si="1"/>
        <v>0</v>
      </c>
      <c r="H44" s="49"/>
      <c r="I44" s="63"/>
      <c r="J44" s="65"/>
    </row>
    <row r="45" spans="1:10" ht="12.75" customHeight="1" x14ac:dyDescent="0.2">
      <c r="A45" s="66" t="s">
        <v>61</v>
      </c>
      <c r="B45" s="68" t="s">
        <v>62</v>
      </c>
      <c r="C45" s="70" t="s">
        <v>28</v>
      </c>
      <c r="D45" s="72">
        <v>1210500</v>
      </c>
      <c r="E45" s="72">
        <v>0.92</v>
      </c>
      <c r="F45" s="74">
        <v>1.19</v>
      </c>
      <c r="G45" s="49">
        <f t="shared" si="1"/>
        <v>1113660</v>
      </c>
      <c r="H45" s="49">
        <f>ROUND(D45*F45,2)</f>
        <v>1440495</v>
      </c>
      <c r="I45" s="63"/>
      <c r="J45" s="64"/>
    </row>
    <row r="46" spans="1:10" ht="12.75" customHeight="1" thickBot="1" x14ac:dyDescent="0.25">
      <c r="A46" s="67"/>
      <c r="B46" s="69"/>
      <c r="C46" s="71"/>
      <c r="D46" s="73"/>
      <c r="E46" s="73"/>
      <c r="F46" s="75"/>
      <c r="G46" s="50">
        <f t="shared" si="1"/>
        <v>0</v>
      </c>
      <c r="H46" s="50"/>
      <c r="I46" s="63"/>
      <c r="J46" s="65"/>
    </row>
    <row r="47" spans="1:10" ht="22.5" customHeight="1" thickTop="1" thickBot="1" x14ac:dyDescent="0.25">
      <c r="A47" s="51"/>
      <c r="B47" s="51"/>
      <c r="C47" s="52"/>
      <c r="D47" s="58" t="s">
        <v>7</v>
      </c>
      <c r="E47" s="59"/>
      <c r="F47" s="60"/>
      <c r="G47" s="38">
        <f>G13+G22+G25+G32+G38</f>
        <v>6618280.96</v>
      </c>
      <c r="H47" s="38">
        <f>H13+H22+H25+H32+H38</f>
        <v>8547767.2100000009</v>
      </c>
    </row>
    <row r="48" spans="1:10" ht="22.5" customHeight="1" thickTop="1" thickBot="1" x14ac:dyDescent="0.25">
      <c r="A48" s="53"/>
      <c r="B48" s="53"/>
      <c r="C48" s="54"/>
      <c r="D48" s="55" t="s">
        <v>64</v>
      </c>
      <c r="E48" s="56"/>
      <c r="F48" s="56"/>
      <c r="G48" s="57"/>
      <c r="H48" s="44">
        <f>H47-G47</f>
        <v>1929486.2500000009</v>
      </c>
    </row>
    <row r="49" spans="1:10" ht="14.25" customHeight="1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</row>
    <row r="50" spans="1:10" ht="13.5" customHeight="1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</row>
    <row r="51" spans="1:10" ht="13.5" customHeight="1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</row>
    <row r="52" spans="1:10" ht="13.5" customHeight="1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</row>
    <row r="53" spans="1:10" ht="13.5" customHeight="1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</row>
    <row r="54" spans="1:10" ht="13.5" customHeight="1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</row>
    <row r="55" spans="1:10" ht="13.5" customHeight="1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</row>
    <row r="56" spans="1:10" ht="12.7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</row>
    <row r="57" spans="1:10" ht="12.7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</row>
    <row r="58" spans="1:10" ht="12.7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</row>
  </sheetData>
  <mergeCells count="142">
    <mergeCell ref="C13:F13"/>
    <mergeCell ref="A14:A15"/>
    <mergeCell ref="B14:B15"/>
    <mergeCell ref="C14:C15"/>
    <mergeCell ref="D14:D15"/>
    <mergeCell ref="E14:E15"/>
    <mergeCell ref="F14:F15"/>
    <mergeCell ref="A1:H6"/>
    <mergeCell ref="A7:H7"/>
    <mergeCell ref="B8:E9"/>
    <mergeCell ref="F8:F9"/>
    <mergeCell ref="A11:H11"/>
    <mergeCell ref="B12:H12"/>
    <mergeCell ref="G8:G9"/>
    <mergeCell ref="F16:F17"/>
    <mergeCell ref="H16:H17"/>
    <mergeCell ref="I16:I17"/>
    <mergeCell ref="J16:J17"/>
    <mergeCell ref="H14:H15"/>
    <mergeCell ref="I14:I15"/>
    <mergeCell ref="J14:J15"/>
    <mergeCell ref="A16:A17"/>
    <mergeCell ref="B16:B17"/>
    <mergeCell ref="C16:C17"/>
    <mergeCell ref="D16:D17"/>
    <mergeCell ref="E16:E17"/>
    <mergeCell ref="J20:J21"/>
    <mergeCell ref="A20:A21"/>
    <mergeCell ref="B20:B21"/>
    <mergeCell ref="C20:C21"/>
    <mergeCell ref="D20:D21"/>
    <mergeCell ref="E20:E21"/>
    <mergeCell ref="F20:F21"/>
    <mergeCell ref="H18:H19"/>
    <mergeCell ref="I18:I19"/>
    <mergeCell ref="J18:J19"/>
    <mergeCell ref="A18:A19"/>
    <mergeCell ref="B18:B19"/>
    <mergeCell ref="C18:C19"/>
    <mergeCell ref="D18:D19"/>
    <mergeCell ref="E18:E19"/>
    <mergeCell ref="F18:F19"/>
    <mergeCell ref="C22:F22"/>
    <mergeCell ref="A23:A24"/>
    <mergeCell ref="B23:B24"/>
    <mergeCell ref="C23:C24"/>
    <mergeCell ref="D23:D24"/>
    <mergeCell ref="E23:E24"/>
    <mergeCell ref="F23:F24"/>
    <mergeCell ref="H20:H21"/>
    <mergeCell ref="I20:I21"/>
    <mergeCell ref="J26:J27"/>
    <mergeCell ref="C25:F25"/>
    <mergeCell ref="A26:A27"/>
    <mergeCell ref="B26:B27"/>
    <mergeCell ref="C26:C27"/>
    <mergeCell ref="D26:D27"/>
    <mergeCell ref="E26:E27"/>
    <mergeCell ref="F26:F27"/>
    <mergeCell ref="H23:H24"/>
    <mergeCell ref="I23:I24"/>
    <mergeCell ref="J23:J24"/>
    <mergeCell ref="J30:J31"/>
    <mergeCell ref="A30:A31"/>
    <mergeCell ref="B30:B31"/>
    <mergeCell ref="C30:C31"/>
    <mergeCell ref="D30:D31"/>
    <mergeCell ref="E30:E31"/>
    <mergeCell ref="F30:F31"/>
    <mergeCell ref="H28:H29"/>
    <mergeCell ref="I28:I29"/>
    <mergeCell ref="J28:J29"/>
    <mergeCell ref="A28:A29"/>
    <mergeCell ref="B28:B29"/>
    <mergeCell ref="C28:C29"/>
    <mergeCell ref="D28:D29"/>
    <mergeCell ref="E28:E29"/>
    <mergeCell ref="F28:F29"/>
    <mergeCell ref="J39:J40"/>
    <mergeCell ref="A39:A40"/>
    <mergeCell ref="B39:B40"/>
    <mergeCell ref="C39:C40"/>
    <mergeCell ref="D39:D40"/>
    <mergeCell ref="E39:E40"/>
    <mergeCell ref="F39:F40"/>
    <mergeCell ref="C32:F32"/>
    <mergeCell ref="E33:E34"/>
    <mergeCell ref="F33:F34"/>
    <mergeCell ref="E35:E36"/>
    <mergeCell ref="F35:F36"/>
    <mergeCell ref="C38:F38"/>
    <mergeCell ref="F43:F44"/>
    <mergeCell ref="H41:H42"/>
    <mergeCell ref="I41:I42"/>
    <mergeCell ref="J41:J42"/>
    <mergeCell ref="A41:A42"/>
    <mergeCell ref="B41:B42"/>
    <mergeCell ref="C41:C42"/>
    <mergeCell ref="D41:D42"/>
    <mergeCell ref="E41:E42"/>
    <mergeCell ref="F41:F42"/>
    <mergeCell ref="G14:G15"/>
    <mergeCell ref="G16:G17"/>
    <mergeCell ref="G18:G19"/>
    <mergeCell ref="G20:G21"/>
    <mergeCell ref="G26:G27"/>
    <mergeCell ref="G28:G29"/>
    <mergeCell ref="G30:G31"/>
    <mergeCell ref="H45:H46"/>
    <mergeCell ref="I45:I46"/>
    <mergeCell ref="H43:H44"/>
    <mergeCell ref="I43:I44"/>
    <mergeCell ref="H39:H40"/>
    <mergeCell ref="I39:I40"/>
    <mergeCell ref="H30:H31"/>
    <mergeCell ref="I30:I31"/>
    <mergeCell ref="H26:H27"/>
    <mergeCell ref="I26:I27"/>
    <mergeCell ref="G33:G34"/>
    <mergeCell ref="A49:J58"/>
    <mergeCell ref="G43:G44"/>
    <mergeCell ref="G45:G46"/>
    <mergeCell ref="A47:C47"/>
    <mergeCell ref="A48:C48"/>
    <mergeCell ref="D48:G48"/>
    <mergeCell ref="D47:F47"/>
    <mergeCell ref="G23:G24"/>
    <mergeCell ref="G39:G40"/>
    <mergeCell ref="G41:G42"/>
    <mergeCell ref="J45:J46"/>
    <mergeCell ref="A45:A46"/>
    <mergeCell ref="B45:B46"/>
    <mergeCell ref="C45:C46"/>
    <mergeCell ref="D45:D46"/>
    <mergeCell ref="E45:E46"/>
    <mergeCell ref="F45:F46"/>
    <mergeCell ref="J43:J44"/>
    <mergeCell ref="A43:A44"/>
    <mergeCell ref="B43:B44"/>
    <mergeCell ref="C43:C44"/>
    <mergeCell ref="D43:D44"/>
    <mergeCell ref="E43:E44"/>
  </mergeCells>
  <pageMargins left="0.51181102362204722" right="0.51181102362204722" top="0.78740157480314965" bottom="0.78740157480314965" header="0.31496062992125984" footer="0.31496062992125984"/>
  <pageSetup paperSize="9" scale="67" fitToHeight="0" orientation="portrait" verticalDpi="300" r:id="rId1"/>
  <rowBreaks count="1" manualBreakCount="1">
    <brk id="31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PLANILHA DE CUSTOS</vt:lpstr>
      <vt:lpstr>'PLANILHA DE CUSTOS'!Area_de_impressao</vt:lpstr>
      <vt:lpstr>'PLANILHA DE CUSTOS'!Titulos_de_impressao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Carolina</dc:creator>
  <cp:lastModifiedBy>Ana Carolina</cp:lastModifiedBy>
  <cp:lastPrinted>2022-06-20T15:30:16Z</cp:lastPrinted>
  <dcterms:created xsi:type="dcterms:W3CDTF">2022-06-13T15:04:58Z</dcterms:created>
  <dcterms:modified xsi:type="dcterms:W3CDTF">2022-07-06T18:17:55Z</dcterms:modified>
</cp:coreProperties>
</file>